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665" activeTab="2"/>
  </bookViews>
  <sheets>
    <sheet name="стр.1_4" sheetId="4" r:id="rId1"/>
    <sheet name="стр.5_6" sheetId="5" r:id="rId2"/>
    <sheet name="211" sheetId="6" r:id="rId3"/>
    <sheet name="212" sheetId="7" r:id="rId4"/>
    <sheet name="213" sheetId="8" r:id="rId5"/>
    <sheet name="221" sheetId="10" r:id="rId6"/>
    <sheet name="223" sheetId="11" r:id="rId7"/>
    <sheet name="225" sheetId="12" r:id="rId8"/>
    <sheet name="226" sheetId="13" r:id="rId9"/>
    <sheet name="310" sheetId="14" r:id="rId10"/>
    <sheet name="342" sheetId="15" r:id="rId11"/>
    <sheet name="344" sheetId="16" r:id="rId12"/>
    <sheet name="345" sheetId="24" r:id="rId13"/>
    <sheet name="346" sheetId="17" r:id="rId14"/>
    <sheet name="349" sheetId="18" r:id="rId15"/>
    <sheet name="291" sheetId="9" r:id="rId16"/>
    <sheet name="292" sheetId="19" r:id="rId17"/>
    <sheet name="297" sheetId="20" r:id="rId18"/>
    <sheet name="189" sheetId="21" r:id="rId19"/>
    <sheet name="Реестр" sheetId="22" r:id="rId20"/>
    <sheet name="Протокол совета" sheetId="23" r:id="rId21"/>
  </sheets>
  <externalReferences>
    <externalReference r:id="rId22"/>
  </externalReference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стр.1_4!$28:$31</definedName>
    <definedName name="_xlnm.Print_Titles" localSheetId="1">стр.5_6!$3:$6</definedName>
    <definedName name="_xlnm.Print_Area" localSheetId="5">'221'!$A$1:$F$27</definedName>
    <definedName name="_xlnm.Print_Area" localSheetId="7">'225'!$A$1:$E$41</definedName>
    <definedName name="_xlnm.Print_Area" localSheetId="8">'226'!$A$1:$D$50</definedName>
    <definedName name="_xlnm.Print_Area" localSheetId="9">'310'!$A$1:$E$30</definedName>
    <definedName name="_xlnm.Print_Area" localSheetId="10">'342'!$A$1:$E$26</definedName>
    <definedName name="_xlnm.Print_Area" localSheetId="11">'344'!$A$1:$E$26</definedName>
    <definedName name="_xlnm.Print_Area" localSheetId="12">'345'!$A$1:$E$26</definedName>
    <definedName name="_xlnm.Print_Area" localSheetId="13">'346'!$A$1:$E$28</definedName>
    <definedName name="_xlnm.Print_Area" localSheetId="0">стр.1_4!$A$1:$FE$185</definedName>
    <definedName name="_xlnm.Print_Area" localSheetId="1">стр.5_6!$A$1:$FF$59</definedName>
  </definedNames>
  <calcPr calcId="144525" iterate="1"/>
</workbook>
</file>

<file path=xl/calcChain.xml><?xml version="1.0" encoding="utf-8"?>
<calcChain xmlns="http://schemas.openxmlformats.org/spreadsheetml/2006/main">
  <c r="EF24" i="5" l="1"/>
  <c r="DS24" i="5"/>
  <c r="EF15" i="5"/>
  <c r="EF22" i="5"/>
  <c r="EF17" i="5"/>
  <c r="DS22" i="5"/>
  <c r="DS17" i="5"/>
  <c r="DF17" i="5" l="1"/>
  <c r="DF14" i="5"/>
  <c r="DF7" i="5"/>
  <c r="DF133" i="4"/>
  <c r="DF24" i="5"/>
  <c r="EF12" i="5"/>
  <c r="DS12" i="5"/>
  <c r="FH16" i="5" l="1"/>
  <c r="EF35" i="4"/>
  <c r="DS35" i="4"/>
  <c r="E20" i="14"/>
  <c r="DF91" i="4"/>
  <c r="D11" i="13"/>
  <c r="DF40" i="4"/>
  <c r="DF94" i="4"/>
  <c r="D31" i="8"/>
  <c r="J25" i="6"/>
  <c r="E12" i="12"/>
  <c r="E9" i="24"/>
  <c r="E10" i="17"/>
  <c r="E9" i="18"/>
  <c r="E26" i="24" l="1"/>
  <c r="E19" i="24"/>
  <c r="E10" i="24"/>
  <c r="DF129" i="4" s="1"/>
  <c r="E41" i="12" l="1"/>
  <c r="F12" i="10" l="1"/>
  <c r="E11" i="14" l="1"/>
  <c r="D42" i="13" l="1"/>
  <c r="E142" i="23" l="1"/>
  <c r="E112" i="23"/>
  <c r="DF158" i="4" l="1"/>
  <c r="D48" i="13" l="1"/>
  <c r="DF87" i="4" s="1"/>
  <c r="DF86" i="4" s="1"/>
  <c r="DF85" i="4" s="1"/>
  <c r="E54" i="23" l="1"/>
  <c r="E95" i="23" s="1"/>
  <c r="E32" i="23" l="1"/>
  <c r="DF79" i="4"/>
  <c r="DF78" i="4" s="1"/>
  <c r="D37" i="8"/>
  <c r="C37" i="8"/>
  <c r="DF163" i="4" l="1"/>
  <c r="DF159" i="4"/>
  <c r="F19" i="11"/>
  <c r="EF74" i="4" l="1"/>
  <c r="DS74" i="4"/>
  <c r="EF73" i="4"/>
  <c r="DS73" i="4"/>
  <c r="EF60" i="4"/>
  <c r="EF59" i="4" s="1"/>
  <c r="DS60" i="4"/>
  <c r="DS59" i="4" s="1"/>
  <c r="DF76" i="4" l="1"/>
  <c r="DF75" i="4"/>
  <c r="DF69" i="4"/>
  <c r="DF68" i="4"/>
  <c r="DF64" i="4"/>
  <c r="DF63" i="4"/>
  <c r="DF61" i="4"/>
  <c r="DF157" i="4"/>
  <c r="DF155" i="4"/>
  <c r="DF143" i="4"/>
  <c r="DF141" i="4"/>
  <c r="DF128" i="4"/>
  <c r="DF127" i="4"/>
  <c r="DF148" i="4"/>
  <c r="DF136" i="4"/>
  <c r="EF145" i="4"/>
  <c r="DS145" i="4"/>
  <c r="EF133" i="4"/>
  <c r="DS133" i="4"/>
  <c r="EF120" i="4"/>
  <c r="DS120" i="4"/>
  <c r="EF106" i="4" l="1"/>
  <c r="DS106" i="4"/>
  <c r="DF123" i="4"/>
  <c r="DF109" i="4"/>
  <c r="F11" i="11"/>
  <c r="DS15" i="5" l="1"/>
  <c r="DF48" i="4"/>
  <c r="I51" i="6"/>
  <c r="DF62" i="4" s="1"/>
  <c r="DF60" i="4" s="1"/>
  <c r="DF45" i="4"/>
  <c r="DF35" i="4"/>
  <c r="A4" i="23" l="1"/>
  <c r="E126" i="23" l="1"/>
  <c r="E156" i="23" s="1"/>
  <c r="E115" i="23"/>
  <c r="E145" i="23" s="1"/>
  <c r="D113" i="23"/>
  <c r="D143" i="23" s="1"/>
  <c r="E111" i="23"/>
  <c r="E141" i="23" s="1"/>
  <c r="E110" i="23"/>
  <c r="E140" i="23" s="1"/>
  <c r="E109" i="23"/>
  <c r="E139" i="23" s="1"/>
  <c r="E108" i="23"/>
  <c r="E44" i="23"/>
  <c r="E85" i="23" s="1"/>
  <c r="E43" i="23"/>
  <c r="E84" i="23" s="1"/>
  <c r="E28" i="23"/>
  <c r="E70" i="23" l="1"/>
  <c r="E138" i="23"/>
  <c r="E49" i="23"/>
  <c r="E90" i="23" s="1"/>
  <c r="E53" i="23" l="1"/>
  <c r="E94" i="23" s="1"/>
  <c r="DF138" i="4"/>
  <c r="E29" i="23"/>
  <c r="E71" i="23" s="1"/>
  <c r="E31" i="23"/>
  <c r="E73" i="23" s="1"/>
  <c r="E118" i="23"/>
  <c r="E148" i="23" s="1"/>
  <c r="E32" i="12"/>
  <c r="E119" i="23" l="1"/>
  <c r="E149" i="23" s="1"/>
  <c r="DF149" i="4"/>
  <c r="E30" i="14"/>
  <c r="DF139" i="4" s="1"/>
  <c r="E55" i="23" l="1"/>
  <c r="C12" i="8"/>
  <c r="D12" i="8" s="1"/>
  <c r="E96" i="23" l="1"/>
  <c r="EF48" i="4"/>
  <c r="D47" i="23" l="1"/>
  <c r="DS48" i="4"/>
  <c r="D88" i="23" l="1"/>
  <c r="D26" i="23"/>
  <c r="DF38" i="4"/>
  <c r="DF53" i="4"/>
  <c r="E26" i="15" l="1"/>
  <c r="E56" i="23" l="1"/>
  <c r="E97" i="23" s="1"/>
  <c r="DF140" i="4"/>
  <c r="H19" i="22"/>
  <c r="F19" i="22" l="1"/>
  <c r="C44" i="8" l="1"/>
  <c r="D44" i="8" s="1"/>
  <c r="E10" i="21"/>
  <c r="DF164" i="4" s="1"/>
  <c r="E26" i="18"/>
  <c r="E59" i="23" s="1"/>
  <c r="E100" i="23" s="1"/>
  <c r="E19" i="18"/>
  <c r="E125" i="23" s="1"/>
  <c r="E155" i="23" s="1"/>
  <c r="E10" i="18"/>
  <c r="E28" i="17"/>
  <c r="E21" i="17"/>
  <c r="DF154" i="4" s="1"/>
  <c r="E26" i="16"/>
  <c r="E57" i="23" s="1"/>
  <c r="E98" i="23" s="1"/>
  <c r="E10" i="16"/>
  <c r="E39" i="23" s="1"/>
  <c r="E80" i="23" s="1"/>
  <c r="E19" i="15"/>
  <c r="E10" i="15"/>
  <c r="E38" i="23" s="1"/>
  <c r="E79" i="23" s="1"/>
  <c r="DF126" i="4"/>
  <c r="D30" i="13"/>
  <c r="F28" i="11"/>
  <c r="E51" i="23" s="1"/>
  <c r="E92" i="23" s="1"/>
  <c r="F27" i="10"/>
  <c r="F20" i="10"/>
  <c r="F13" i="10"/>
  <c r="E9" i="20"/>
  <c r="DF93" i="4" s="1"/>
  <c r="E16" i="19"/>
  <c r="E127" i="23" s="1"/>
  <c r="E157" i="23" s="1"/>
  <c r="E9" i="19"/>
  <c r="E61" i="23" s="1"/>
  <c r="E102" i="23" s="1"/>
  <c r="E16" i="9"/>
  <c r="E60" i="23" s="1"/>
  <c r="E101" i="23" s="1"/>
  <c r="E9" i="9"/>
  <c r="C38" i="8"/>
  <c r="F9" i="7"/>
  <c r="EF14" i="5"/>
  <c r="DS14" i="5"/>
  <c r="C62" i="8" l="1"/>
  <c r="D62" i="8" s="1"/>
  <c r="E58" i="23"/>
  <c r="E99" i="23" s="1"/>
  <c r="DF142" i="4"/>
  <c r="E52" i="23"/>
  <c r="E93" i="23" s="1"/>
  <c r="DF137" i="4"/>
  <c r="E40" i="23"/>
  <c r="E81" i="23" s="1"/>
  <c r="DF130" i="4"/>
  <c r="FH10" i="5"/>
  <c r="DF10" i="5" s="1"/>
  <c r="E19" i="22" s="1"/>
  <c r="G19" i="22"/>
  <c r="E122" i="23"/>
  <c r="E152" i="23" s="1"/>
  <c r="DF152" i="4"/>
  <c r="E121" i="23"/>
  <c r="E151" i="23" s="1"/>
  <c r="DF151" i="4"/>
  <c r="E42" i="23"/>
  <c r="E83" i="23" s="1"/>
  <c r="DF92" i="4"/>
  <c r="E117" i="23"/>
  <c r="E147" i="23" s="1"/>
  <c r="DF147" i="4"/>
  <c r="E41" i="23"/>
  <c r="E82" i="23" s="1"/>
  <c r="DF131" i="4"/>
  <c r="E120" i="23"/>
  <c r="E150" i="23" s="1"/>
  <c r="DF150" i="4"/>
  <c r="E36" i="23"/>
  <c r="E77" i="23" s="1"/>
  <c r="DF125" i="4"/>
  <c r="E35" i="23"/>
  <c r="E76" i="23" s="1"/>
  <c r="DF124" i="4"/>
  <c r="E50" i="23"/>
  <c r="E91" i="23" s="1"/>
  <c r="DF135" i="4"/>
  <c r="DF15" i="5"/>
  <c r="E33" i="23"/>
  <c r="E74" i="23" s="1"/>
  <c r="DF122" i="4"/>
  <c r="E34" i="23"/>
  <c r="E75" i="23" s="1"/>
  <c r="DF12" i="5"/>
  <c r="E124" i="23"/>
  <c r="E154" i="23" s="1"/>
  <c r="E30" i="23"/>
  <c r="E72" i="23" s="1"/>
  <c r="DF112" i="4"/>
  <c r="E37" i="23"/>
  <c r="E78" i="23" s="1"/>
  <c r="B107" i="23"/>
  <c r="A114" i="23" s="1"/>
  <c r="DF115" i="4"/>
  <c r="DF118" i="4"/>
  <c r="DF110" i="4"/>
  <c r="C30" i="8"/>
  <c r="D30" i="8" s="1"/>
  <c r="DF107" i="4"/>
  <c r="DF117" i="4"/>
  <c r="DF111" i="4"/>
  <c r="E19" i="16"/>
  <c r="C20" i="8"/>
  <c r="D20" i="8" s="1"/>
  <c r="C24" i="8"/>
  <c r="D24" i="8" s="1"/>
  <c r="C52" i="8"/>
  <c r="D52" i="8" s="1"/>
  <c r="D63" i="8" s="1"/>
  <c r="DF77" i="4" s="1"/>
  <c r="C56" i="8"/>
  <c r="D56" i="8" s="1"/>
  <c r="D39" i="6"/>
  <c r="DF120" i="4" l="1"/>
  <c r="R19" i="22"/>
  <c r="DF22" i="5"/>
  <c r="DF11" i="5" s="1"/>
  <c r="DF153" i="4"/>
  <c r="DF145" i="4" s="1"/>
  <c r="DF74" i="4"/>
  <c r="DF73" i="4" s="1"/>
  <c r="DF59" i="4" s="1"/>
  <c r="E123" i="23"/>
  <c r="E153" i="23" s="1"/>
  <c r="A144" i="23"/>
  <c r="B137" i="23"/>
  <c r="L19" i="22"/>
  <c r="DF116" i="4"/>
  <c r="DF113" i="4" s="1"/>
  <c r="EF163" i="4"/>
  <c r="EF156" i="4" s="1"/>
  <c r="EF105" i="4" s="1"/>
  <c r="DS163" i="4"/>
  <c r="DS156" i="4" s="1"/>
  <c r="DS105" i="4" s="1"/>
  <c r="EF113" i="4"/>
  <c r="DS113" i="4"/>
  <c r="EF38" i="4"/>
  <c r="DS38" i="4"/>
  <c r="DF106" i="4" l="1"/>
  <c r="N19" i="22"/>
  <c r="E116" i="23"/>
  <c r="E146" i="23" s="1"/>
  <c r="EF101" i="4"/>
  <c r="EF58" i="4" s="1"/>
  <c r="DF34" i="4"/>
  <c r="DS34" i="4"/>
  <c r="DS101" i="4"/>
  <c r="DS58" i="4" s="1"/>
  <c r="EF7" i="5"/>
  <c r="EF28" i="5" s="1"/>
  <c r="EF34" i="4"/>
  <c r="D69" i="23" l="1"/>
  <c r="DS7" i="5"/>
  <c r="DS28" i="5" s="1"/>
  <c r="DS33" i="4"/>
  <c r="EF11" i="5"/>
  <c r="EF33" i="4"/>
  <c r="DS11" i="5" l="1"/>
  <c r="E49" i="6" l="1"/>
  <c r="D49" i="6" s="1"/>
  <c r="E48" i="23" l="1"/>
  <c r="E89" i="23" s="1"/>
  <c r="C71" i="8"/>
  <c r="C89" i="8" l="1"/>
  <c r="D89" i="8" s="1"/>
  <c r="C79" i="8"/>
  <c r="C83" i="8"/>
  <c r="D83" i="8" s="1"/>
  <c r="I19" i="22" l="1"/>
  <c r="O19" i="22" l="1"/>
  <c r="K19" i="22"/>
  <c r="J19" i="22"/>
  <c r="P19" i="22" s="1"/>
  <c r="Q19" i="22" l="1"/>
  <c r="DF156" i="4"/>
  <c r="DF105" i="4" l="1"/>
  <c r="DF101" i="4" s="1"/>
  <c r="DF58" i="4" s="1"/>
  <c r="DF169" i="4" s="1"/>
  <c r="FI11" i="5" l="1"/>
  <c r="FJ12" i="5" s="1"/>
  <c r="D19" i="22" l="1"/>
  <c r="S19" i="22" s="1"/>
  <c r="DF28" i="5"/>
  <c r="DF29" i="5" s="1"/>
</calcChain>
</file>

<file path=xl/sharedStrings.xml><?xml version="1.0" encoding="utf-8"?>
<sst xmlns="http://schemas.openxmlformats.org/spreadsheetml/2006/main" count="1722" uniqueCount="610">
  <si>
    <t>Приложение</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</si>
  <si>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</si>
  <si>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</si>
  <si>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</si>
  <si>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</si>
  <si>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</si>
  <si>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</si>
  <si>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</si>
  <si>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</si>
  <si>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</si>
  <si>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</si>
  <si>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</si>
  <si>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</si>
  <si>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</si>
  <si>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</si>
  <si>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</si>
  <si>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</si>
  <si>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</si>
  <si>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</si>
  <si>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(рекомендуемый образец)</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</si>
  <si>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</si>
  <si>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</si>
  <si>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</si>
  <si>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</si>
  <si>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</si>
  <si>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</si>
  <si>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</si>
  <si>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</si>
  <si>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</si>
  <si>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</si>
  <si>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</si>
  <si>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</si>
  <si>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</si>
  <si>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</si>
  <si>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</si>
  <si>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</si>
  <si>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</si>
  <si>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</si>
  <si>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</si>
  <si>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</si>
  <si>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</si>
  <si>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</si>
  <si>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</si>
  <si>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</si>
  <si>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</si>
  <si>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</si>
  <si>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</si>
  <si>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</si>
  <si>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</si>
  <si>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</si>
  <si>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</si>
  <si>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</si>
  <si>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</si>
  <si>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</si>
  <si>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</si>
  <si>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</si>
  <si>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</si>
  <si>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</si>
  <si>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</si>
  <si>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</si>
  <si>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</si>
  <si>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</si>
  <si>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</si>
  <si>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</si>
  <si>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</si>
  <si>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</si>
  <si>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</si>
  <si>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</si>
  <si>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</si>
  <si>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</si>
  <si>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</si>
  <si>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</si>
  <si>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</si>
  <si>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</si>
  <si>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</si>
  <si>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</si>
  <si>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</si>
  <si>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</si>
  <si>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</si>
  <si>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</si>
  <si>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</si>
  <si>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</si>
  <si>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</si>
  <si>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</si>
  <si>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</si>
  <si>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</si>
  <si>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</si>
  <si>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</si>
  <si>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</si>
  <si>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</si>
  <si>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</si>
  <si>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</si>
  <si>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</si>
  <si>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</si>
  <si>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</si>
  <si>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</si>
  <si>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</si>
  <si>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</si>
  <si>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</si>
  <si>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</si>
  <si>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</si>
  <si>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</si>
  <si>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</si>
  <si>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</si>
  <si>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</si>
  <si>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</si>
  <si>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</si>
  <si>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</si>
  <si>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</si>
  <si>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</si>
  <si>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</si>
  <si>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</si>
  <si>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</si>
  <si>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</si>
  <si>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</si>
  <si>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</si>
  <si>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</si>
  <si>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</si>
  <si>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</si>
  <si>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</si>
  <si>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</si>
  <si>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</si>
  <si>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</si>
  <si>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</si>
  <si>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</si>
  <si>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</si>
  <si>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</si>
  <si>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</si>
  <si>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</si>
  <si>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</si>
  <si>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</si>
  <si>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</si>
  <si>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</si>
  <si>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</si>
  <si>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</si>
  <si>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</si>
  <si>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</si>
  <si>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</si>
  <si>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</si>
  <si>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</si>
  <si>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</si>
  <si>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</si>
  <si>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</si>
  <si>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</si>
  <si>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</si>
  <si>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</si>
  <si>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</si>
  <si>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</si>
  <si>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</si>
  <si>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</si>
  <si>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</si>
  <si>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</si>
  <si>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</si>
  <si>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</si>
  <si>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</si>
  <si>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</si>
  <si>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</si>
  <si>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</si>
  <si>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</si>
  <si>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</si>
  <si>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</si>
  <si>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</si>
  <si>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</si>
  <si>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</si>
  <si>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</si>
  <si>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</si>
  <si>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</si>
  <si>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</si>
  <si>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</si>
  <si>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</si>
  <si>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</si>
  <si>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</si>
  <si>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</si>
  <si>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</si>
  <si>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</si>
  <si>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</si>
  <si>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</si>
  <si>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</si>
  <si>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</si>
  <si>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</si>
  <si>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</si>
  <si>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</si>
  <si>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</si>
  <si>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</si>
  <si>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</si>
  <si>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</si>
  <si>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</si>
  <si>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</si>
  <si>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</si>
  <si>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</si>
  <si>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</si>
  <si>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</si>
  <si>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</si>
  <si>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</si>
  <si>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</si>
  <si>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</si>
  <si>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</si>
  <si>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</si>
  <si>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</si>
  <si>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</si>
  <si>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</si>
  <si>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</si>
  <si>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</si>
  <si>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</si>
  <si>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</si>
  <si>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</si>
  <si>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</si>
  <si>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</si>
  <si>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</si>
  <si>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</si>
  <si>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</si>
  <si>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</si>
  <si>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</si>
  <si>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</si>
  <si>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</si>
  <si>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</si>
  <si>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</si>
  <si>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</si>
  <si>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</si>
  <si>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</si>
  <si>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</si>
  <si>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</si>
  <si>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</si>
  <si>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</si>
  <si>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</si>
  <si>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</si>
  <si>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</si>
  <si>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</si>
  <si>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</si>
  <si>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</si>
  <si>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</si>
  <si>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</si>
  <si>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</si>
  <si>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</si>
  <si>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</si>
  <si>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</si>
  <si>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</si>
  <si>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</si>
  <si>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</si>
  <si>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</si>
  <si>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</si>
  <si>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</si>
  <si>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</si>
  <si>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</si>
  <si>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</si>
  <si>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</si>
  <si>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</si>
  <si>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</si>
  <si>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</si>
  <si>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</si>
  <si>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</si>
  <si>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</si>
  <si>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</si>
  <si>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</si>
  <si>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</si>
  <si>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</si>
  <si>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</si>
  <si>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</si>
  <si>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</si>
  <si>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</si>
  <si>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</si>
  <si>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</si>
  <si>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</si>
  <si>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</si>
  <si>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</si>
  <si>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</si>
  <si>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</si>
  <si>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</si>
  <si>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</si>
  <si>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</si>
  <si>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</si>
  <si>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</si>
  <si>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</si>
  <si>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</si>
  <si>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</si>
  <si>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</si>
  <si>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</si>
  <si>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</si>
  <si>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</si>
  <si>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</si>
  <si>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</si>
  <si>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</si>
  <si>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</si>
  <si>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</si>
  <si>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</si>
  <si>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</si>
  <si>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</si>
  <si>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</si>
  <si>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</si>
  <si>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</si>
  <si>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</si>
  <si>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</si>
  <si>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</si>
  <si>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r>
      <t xml:space="preserve">Аналитический код (КОСГУ) </t>
    </r>
    <r>
      <rPr>
        <vertAlign val="superscript"/>
        <sz val="8"/>
        <rFont val="Times New Roman"/>
        <family val="1"/>
        <charset val="204"/>
      </rPr>
      <t xml:space="preserve">4 </t>
    </r>
  </si>
  <si>
    <t>МБОУ "СОШ №1"</t>
  </si>
  <si>
    <t>21</t>
  </si>
  <si>
    <t>22</t>
  </si>
  <si>
    <t>Комитет по образованию администрации Энгельсского муниципального района</t>
  </si>
  <si>
    <t>6449012958</t>
  </si>
  <si>
    <t>644901001</t>
  </si>
  <si>
    <t>121</t>
  </si>
  <si>
    <t>155</t>
  </si>
  <si>
    <t>доходы от оказания платных услуг, работ</t>
  </si>
  <si>
    <t>доходы по условным арендным платежам</t>
  </si>
  <si>
    <t>1230</t>
  </si>
  <si>
    <t>135</t>
  </si>
  <si>
    <t>152</t>
  </si>
  <si>
    <t>211</t>
  </si>
  <si>
    <t>266</t>
  </si>
  <si>
    <t>213</t>
  </si>
  <si>
    <t>услуги связи</t>
  </si>
  <si>
    <t>221</t>
  </si>
  <si>
    <t>223</t>
  </si>
  <si>
    <t>225</t>
  </si>
  <si>
    <t>коммунальные услуги</t>
  </si>
  <si>
    <t>услуги по содержанию имущества</t>
  </si>
  <si>
    <t xml:space="preserve">прочие услуги </t>
  </si>
  <si>
    <t>226</t>
  </si>
  <si>
    <t>310</t>
  </si>
  <si>
    <t>342</t>
  </si>
  <si>
    <t>344</t>
  </si>
  <si>
    <t>346</t>
  </si>
  <si>
    <t>349</t>
  </si>
  <si>
    <t>увеличение стоимости материальных запасов</t>
  </si>
  <si>
    <t xml:space="preserve">     в том числе</t>
  </si>
  <si>
    <t xml:space="preserve">     увеличение стоимости продуктов питания</t>
  </si>
  <si>
    <t xml:space="preserve">     увеличение стоимости строительных материалов</t>
  </si>
  <si>
    <t xml:space="preserve">     увеличение стоимости прочих материальных запасов</t>
  </si>
  <si>
    <t xml:space="preserve">     увеличение стоимости прочих материальных запасов однократного применения</t>
  </si>
  <si>
    <t>увеличение стоимости основных средств</t>
  </si>
  <si>
    <t>189</t>
  </si>
  <si>
    <t>Приложение № 2</t>
  </si>
  <si>
    <t>к Требованиям к плану финансово-хозяйственной</t>
  </si>
  <si>
    <t>деятельности государственного (муниципального) учреждения,</t>
  </si>
  <si>
    <t>утв. приказом Минфина России от 28 июля 2010 г. № 81н</t>
  </si>
  <si>
    <t>Расчеты (обоснования) к плану финансово-хозяйственной деятельности государственного (муниципального) учреждения</t>
  </si>
  <si>
    <t>1. Расчеты (обоснования) выплат персоналу (строка 210)</t>
  </si>
  <si>
    <t>Код видов расходов</t>
  </si>
  <si>
    <t>Источник финансового обеспечения</t>
  </si>
  <si>
    <t>субсидия на выполнение муниципального задания</t>
  </si>
  <si>
    <t>1.1. Расчеты (обоснования) расходов на оплату труда</t>
  </si>
  <si>
    <t>№ п/п</t>
  </si>
  <si>
    <t>Должность, группа должностей</t>
  </si>
  <si>
    <t>Установленная численность, единиц</t>
  </si>
  <si>
    <t>Среднемесячный размер оплаты труда на одного работника, руб.</t>
  </si>
  <si>
    <t>Ежемесячная надбавка к должностному окладу, %</t>
  </si>
  <si>
    <t>коэф.по доведенным ЛБО</t>
  </si>
  <si>
    <t>Фонд оплаты труда в год, руб. (гр. 3×гр. 4×(1+гр. 8/100)×гр. 9×12)</t>
  </si>
  <si>
    <t>всего</t>
  </si>
  <si>
    <t>по должностному окладу</t>
  </si>
  <si>
    <t>по выплатам компенсационного характера</t>
  </si>
  <si>
    <t>по выплатам стимулирующего характера</t>
  </si>
  <si>
    <t>административно-хозяйственный персонал</t>
  </si>
  <si>
    <t>педагогические работники</t>
  </si>
  <si>
    <t>обслуживающий персонал</t>
  </si>
  <si>
    <t>Итого:</t>
  </si>
  <si>
    <t>приносящая доход деятельность</t>
  </si>
  <si>
    <t>1.3. Расчеты (обоснования) выплат персоналу по уходу за ребенком</t>
  </si>
  <si>
    <t>Наименование расходов</t>
  </si>
  <si>
    <t>Численность работников, получающих пособие</t>
  </si>
  <si>
    <t>Количество выплат в год на одного работника</t>
  </si>
  <si>
    <t>Размер выплаты (пособия) в месяц, руб.</t>
  </si>
  <si>
    <t>Сумма, руб. (гр. 3×гр. 4×гр.5)</t>
  </si>
  <si>
    <t>пособие по уходу за ребенком до 3х лет</t>
  </si>
  <si>
    <t>1.4.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</si>
  <si>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</si>
  <si>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</si>
  <si>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</si>
  <si>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</si>
  <si>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</si>
  <si>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</si>
  <si>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1.1.</t>
  </si>
  <si>
    <t>по ставке 22,0 %</t>
  </si>
  <si>
    <t>1.2.</t>
  </si>
  <si>
    <t>по ставке 10,0 %</t>
  </si>
  <si>
    <t>1.3.</t>
  </si>
  <si>
    <t>с применением пониженных тарифов взносов в Пенсионный фонд</t>
  </si>
  <si>
    <t>Российской Федерации для отдельных категорий плательщиков</t>
  </si>
  <si>
    <t>Страховые взносы в Фонд социального страхования Российской</t>
  </si>
  <si>
    <t>Федерации, всего</t>
  </si>
  <si>
    <t>2.1.</t>
  </si>
  <si>
    <t xml:space="preserve">обязательное социальное страхование на случай временной </t>
  </si>
  <si>
    <t>нетрудоспособности и в связи с материнством по ставке 2,9 %</t>
  </si>
  <si>
    <t>2.2.</t>
  </si>
  <si>
    <t>с применением ставки взносов в Фонд социального страхования</t>
  </si>
  <si>
    <t>Российской Федерации по ставке 0,0 %</t>
  </si>
  <si>
    <t>2.3.</t>
  </si>
  <si>
    <t>обязательное социальное страхование от несчастных случаев</t>
  </si>
  <si>
    <t>на производстве и профессиональных заболеваний по ставке 0,2 %</t>
  </si>
  <si>
    <t>2.4.</t>
  </si>
  <si>
    <r>
      <t>на производстве и профессиональных заболеваний по ставке 0,_ %</t>
    </r>
    <r>
      <rPr>
        <vertAlign val="superscript"/>
        <sz val="10"/>
        <rFont val="Times New Roman"/>
        <family val="1"/>
        <charset val="204"/>
      </rPr>
      <t>*</t>
    </r>
  </si>
  <si>
    <t>2.5.</t>
  </si>
  <si>
    <t>Страховые взносы в Федеральный фонд обязательного медицинского</t>
  </si>
  <si>
    <t>страхования, всего (по ставке 5,1 %)</t>
  </si>
  <si>
    <t>субсидии, предоставляемые в соответствии с абзацем вторым пункта 1 статьи 78.1 Бюджетного кодекса Российской Федерации</t>
  </si>
  <si>
    <t>3. Расчет (обоснование) расходов на уплату налогов, сборов и иных платежей</t>
  </si>
  <si>
    <t>Код видов расходов                                                                         189</t>
  </si>
  <si>
    <t>Налоговая база, руб.</t>
  </si>
  <si>
    <t>Ставка налога, %</t>
  </si>
  <si>
    <t>Сумма исчисленного налога, подлежащего уплате, руб. (гр. 3×гр. 4/100)</t>
  </si>
  <si>
    <t>Код видов расходов                                                                         851</t>
  </si>
  <si>
    <t>Код видов расходов                                                                         852</t>
  </si>
  <si>
    <t>Код видов расходов                                                                         853</t>
  </si>
  <si>
    <t>6. Расчет (обоснование) расходов на закупку товаров, работ, услуг</t>
  </si>
  <si>
    <t>6.1. Расчет (обоснование) расходов на оплату услуг связи</t>
  </si>
  <si>
    <t>Количество номеров</t>
  </si>
  <si>
    <t>Количество платежей в год</t>
  </si>
  <si>
    <t>Стоимость за единицу, руб.</t>
  </si>
  <si>
    <t>услуги интернета</t>
  </si>
  <si>
    <t>6.2. Расчет (обоснование) расходов на оплату коммунальных услуг</t>
  </si>
  <si>
    <t>Размер потребления ресурсов (лимиты)</t>
  </si>
  <si>
    <t>Тариф (с учетом НДС), руб.</t>
  </si>
  <si>
    <t>коэф.</t>
  </si>
  <si>
    <t>Сумма, руб. (гр. 4×гр. 5×гр. 6)</t>
  </si>
  <si>
    <t>Комунальные услуги</t>
  </si>
  <si>
    <t>6.3. Расчет (обоснование) расходов на оплату работ, услуг по содержанию имущества</t>
  </si>
  <si>
    <t>225 ст</t>
  </si>
  <si>
    <t>Объект</t>
  </si>
  <si>
    <t>Количество работ (услуг)</t>
  </si>
  <si>
    <t>Стоимость работ (услуг), руб.</t>
  </si>
  <si>
    <t>Обслуживание АПС в 2018 году</t>
  </si>
  <si>
    <t>Дератизация и дезинсекция в 2018 году</t>
  </si>
  <si>
    <t>6.4. Расчет (обоснование) расходов на оплату прочих работ, услуг</t>
  </si>
  <si>
    <t>226 ст</t>
  </si>
  <si>
    <t>Количество договоров</t>
  </si>
  <si>
    <t>Стоимость услуги, руб.</t>
  </si>
  <si>
    <t xml:space="preserve">Сублицензионное обеспечение </t>
  </si>
  <si>
    <t>Проведение мониторинга пожарной обстановки и контроля</t>
  </si>
  <si>
    <t>6.5. Расчет (обоснование) расходов на приобретение основных средств</t>
  </si>
  <si>
    <t>Количество</t>
  </si>
  <si>
    <t>Средняя стоимость, руб.</t>
  </si>
  <si>
    <t>Сумма, руб. (гр. 2×гр. 3)</t>
  </si>
  <si>
    <t xml:space="preserve">Поставка учебной литературы </t>
  </si>
  <si>
    <t>6.6. Расчет (обоснование) расходов на приобретение материальных запасов</t>
  </si>
  <si>
    <t>Бланки строгой отчетности</t>
  </si>
  <si>
    <t xml:space="preserve"> </t>
  </si>
  <si>
    <t>Молоко для питания учащихся 1-4 классов</t>
  </si>
  <si>
    <t>Медицинское освидетельствование сотрудников</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</si>
  <si>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</si>
  <si>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Приложение к Порядку взаимодействия при осуществлении контроля комитета финансов администрации Энгельсского муниципального района с субъектами контроля, указанными в пункте 4 Правил осуществления контроля, предусмотренного частью 5 статьи 99 Федерального закона " О контрактной системе в сфере закупок товаров, работ, услуг для обеспечения государственных и муниципальных нужд", утвержденных постановлением Правительства Российской Федерации от 12 декабря 2015 года № 1367</t>
  </si>
  <si>
    <t>Реестр соответствия обьемов финансового обеспечения включенных в планы-графики закупок доведенным лимитам бюджетных обязательств и показателям выплат по расходам на закупку товаров, работ и услуг, включенных в планы ФХД на 2020 год</t>
  </si>
  <si>
    <t>Наименование учреждения</t>
  </si>
  <si>
    <r>
      <rPr>
        <b/>
        <sz val="10"/>
        <rFont val="Times New Roman"/>
        <family val="1"/>
        <charset val="204"/>
      </rPr>
      <t>ПЛАН ФХД РАЗМЕЩЕННЫЙ на сайте www.bus.gov.ru (</t>
    </r>
    <r>
      <rPr>
        <sz val="10"/>
        <rFont val="Times New Roman"/>
        <family val="1"/>
        <charset val="204"/>
      </rPr>
      <t>в соответствии с Приказом Минфина России от 31.08.2018г.  № 186н "О требованиях к плану финансово-хозяйственной деятельности государственного (муниципального) учреждения")  РАЗДЕЛ 2 Сведения по выплатам на закупку товаров, работ, услуг</t>
    </r>
  </si>
  <si>
    <t>План-график закупок (в соответствии с ФЗ от 5.04.2013 г. №44-ФЗ "О контрактной системе в сфере закупок товаров, работ, услуг для обеспечения государственных и муниципальных нужд" планируемые платежи на текущий финансовый год</t>
  </si>
  <si>
    <t>Год начала закупки</t>
  </si>
  <si>
    <t>В соответствии с Федеральным законом от 5 апреля 2013 г. N 44-ФЗ "О контрактной системе в сфере закупок товаров, работ, услуг для обеспечения государственных и муниципальных нужд" на очередной финансовый год</t>
  </si>
  <si>
    <t>Плановые показатели выплат на закупку товаров, работ и услуг в соответствующем финансовом году., руб. (с точностью до двух знаков после запятой — 0,00)</t>
  </si>
  <si>
    <t xml:space="preserve">выплаты по расходам на закупку товаров работ и услуг  </t>
  </si>
  <si>
    <t xml:space="preserve">в том числе на оплату контрактов заключенных до начала очередного финансового года                                                                                                                                                </t>
  </si>
  <si>
    <t xml:space="preserve">на закупку товаров работ услуг по году начала закупки </t>
  </si>
  <si>
    <t>Выплаты по расходам, всего</t>
  </si>
  <si>
    <t xml:space="preserve">субсидии на финансовое обеспечение выполнения государственного (муниципального) задания </t>
  </si>
  <si>
    <t xml:space="preserve">субсидии,
предоставляемые
в соответствии с
абзацем вторым пункта 1 статьи 78.1 Бюджетного
кодекса
Российской
Федерации 
</t>
  </si>
  <si>
    <t xml:space="preserve">субсидии
на
осуществление
капитальных
вложений 
</t>
  </si>
  <si>
    <t xml:space="preserve">поступления от
оказания услуг
(выполнения работ)
на платной основе
и от иной
приносящей доход
деятельности 
</t>
  </si>
  <si>
    <t xml:space="preserve"> код стр. 26000</t>
  </si>
  <si>
    <t>код стр. 26300</t>
  </si>
  <si>
    <t>код стр. 26510</t>
  </si>
  <si>
    <t>код стр.26400</t>
  </si>
  <si>
    <t>код стр.26410</t>
  </si>
  <si>
    <t>код стр. 26420</t>
  </si>
  <si>
    <t>код стр. 26430</t>
  </si>
  <si>
    <t>код стр. 26450</t>
  </si>
  <si>
    <t>Проверка</t>
  </si>
  <si>
    <t>172</t>
  </si>
  <si>
    <t>Председатель комитета по образованию администрации Энгельсского муниципального района</t>
  </si>
  <si>
    <t>Косенко Р.И.</t>
  </si>
  <si>
    <t>гранты</t>
  </si>
  <si>
    <t>440</t>
  </si>
  <si>
    <t>Директор</t>
  </si>
  <si>
    <t>Экспертиза сметной документации</t>
  </si>
  <si>
    <t>Возмещение расходов по государственной пошлины</t>
  </si>
  <si>
    <t>Канцелярские товары</t>
  </si>
  <si>
    <t>Электротовары</t>
  </si>
  <si>
    <t>Протокол № ___</t>
  </si>
  <si>
    <t>ПРИСУТСТВУЮТ:</t>
  </si>
  <si>
    <t>Председатель</t>
  </si>
  <si>
    <t>Члены наблюдательного совета</t>
  </si>
  <si>
    <t>Кворум имеется.</t>
  </si>
  <si>
    <t>ПОВЕСТКА ДНЯ:</t>
  </si>
  <si>
    <t>СЛУШАЛИ:</t>
  </si>
  <si>
    <t xml:space="preserve">утвердить в плане финансово – хозяйственной деятельности объемы </t>
  </si>
  <si>
    <t>руб., в том числе :</t>
  </si>
  <si>
    <t xml:space="preserve">1. субсидии на финансовое обеспечение выполнения государственного (муниципального) задания – </t>
  </si>
  <si>
    <t>руб.:</t>
  </si>
  <si>
    <t>2. субсидии, предоставляемые в соответствии с абзацем вторым пункта 1 статьи 78.1 Бюджетного кодекса Российской</t>
  </si>
  <si>
    <t xml:space="preserve"> Федерации – </t>
  </si>
  <si>
    <t xml:space="preserve">ГОЛОСОВАЛИ: </t>
  </si>
  <si>
    <t>«Против» - нет;</t>
  </si>
  <si>
    <t>«Воздержались» - нет.</t>
  </si>
  <si>
    <t>Решение принято единогласно.</t>
  </si>
  <si>
    <t>РЕШИЛИ:</t>
  </si>
  <si>
    <t xml:space="preserve">Доходы – </t>
  </si>
  <si>
    <t xml:space="preserve"> Расходы с учетом остатка денежных средств на лицевых счетах учреждения</t>
  </si>
  <si>
    <t>Секретарь</t>
  </si>
  <si>
    <t>23</t>
  </si>
  <si>
    <t>контроль должно быть 0</t>
  </si>
  <si>
    <t>Кредиторка</t>
  </si>
  <si>
    <t>должно соответствовать по 5 колонке</t>
  </si>
  <si>
    <t xml:space="preserve">Налог на прибыль </t>
  </si>
  <si>
    <t>247</t>
  </si>
  <si>
    <t>240</t>
  </si>
  <si>
    <t xml:space="preserve"> закупка энергетических ресурсов, всего</t>
  </si>
  <si>
    <t>Закупка энергетических ресурсов</t>
  </si>
  <si>
    <t>2640.1</t>
  </si>
  <si>
    <t>2640.2</t>
  </si>
  <si>
    <t>Общее количество голосов, которыми обладают члены Наблюдательного совета, принимающие участие в заседании, составляет - 5.</t>
  </si>
  <si>
    <t>«За»- 5 чел.</t>
  </si>
  <si>
    <t>за счет выполнения муниципального задания</t>
  </si>
  <si>
    <t>за счет целевых субсидий</t>
  </si>
  <si>
    <t>за счет приносящей доход деятельности</t>
  </si>
  <si>
    <t>за счет выполнения муниципального задания, всего</t>
  </si>
  <si>
    <t>за счет целевых субсидий, всего</t>
  </si>
  <si>
    <t>за счет приносящей доход деятельности, всего</t>
  </si>
  <si>
    <t>Услуги связи</t>
  </si>
  <si>
    <t>Коммунальные услуги</t>
  </si>
  <si>
    <t>Работы, услуги по содержанию имущества</t>
  </si>
  <si>
    <t>Прочие работы, услуги</t>
  </si>
  <si>
    <t>Увеличение стоимости основных средств</t>
  </si>
  <si>
    <t>Увеличение стоимости продуктов питания</t>
  </si>
  <si>
    <t>Увеличение стоимости строительных материалов</t>
  </si>
  <si>
    <t>Увеличение стоимости прочих материальных запасов</t>
  </si>
  <si>
    <t>Увеличение стоимости прочих материальных запасов однократного применения</t>
  </si>
  <si>
    <t>строительные материалы</t>
  </si>
  <si>
    <t>Услуги</t>
  </si>
  <si>
    <t>24</t>
  </si>
  <si>
    <t>Сметы</t>
  </si>
  <si>
    <t>заседания Наблюдательного совета муниципального общеобразовательного учреждения «Средняя общеобразовательная школа № 24 имени Героя Советского Союза Пономаренко Виктора Ивановича» Энгельсского муниципального района Саратовской области</t>
  </si>
  <si>
    <t>Михайлина М.В., учитель иностранного языка МОУ «СОШ № 24 им. В.И. Пономаренко»</t>
  </si>
  <si>
    <t>Богомолова Т.Н. – представитель общественности</t>
  </si>
  <si>
    <t>Суюнханова А.Ю. – представитель общественности</t>
  </si>
  <si>
    <t>На заседании присутствуют: директор МОУ «СОШ № 24 им. В.И. Пономаренко» Лазарева И.В., старший бухгалтер МОУ «СОШ № 24 им. В.И. Пономаренко» Кочкина В.В.</t>
  </si>
  <si>
    <t>1. Утверждение в плане финансово – хозяйственной деятельности объемов субсидий на финансовое обеспечение выполнения государственного (муниципального) задания; субсидий, предоставляемых в соответствии с абзацем вторым пункта 1 статьи 78.1 Бюджетного кодекса Российской Федерации на 2022г.</t>
  </si>
  <si>
    <t xml:space="preserve">По пункту 1 слушали старшего бухгалтера МОУ «СОШ № 24 им. В.И. Пономаренко» Кочкину В.В., которая предложила </t>
  </si>
  <si>
    <t>Михайлина М.В.</t>
  </si>
  <si>
    <t>МОУ "СОШ № 24 им. В.И. Пономаренко"</t>
  </si>
  <si>
    <t>Лазарева И.В.</t>
  </si>
  <si>
    <t>на 01.01.2022 г.</t>
  </si>
  <si>
    <t xml:space="preserve">-       КОСГУ 211 (Заработная плата) - </t>
  </si>
  <si>
    <t xml:space="preserve">-       КОСГУ 212 (Прочие выплаты персоналу) – </t>
  </si>
  <si>
    <t xml:space="preserve">-       КОСГУ 213 (Начисления на оплату труда) – </t>
  </si>
  <si>
    <t xml:space="preserve">-       КОСГУ 221 (Услуги связи) – </t>
  </si>
  <si>
    <t xml:space="preserve">-       КОСГУ 223 (Коммунальные услуги) – </t>
  </si>
  <si>
    <t xml:space="preserve">-       КОСГУ 225 (Услуги по содержанию имущества) – </t>
  </si>
  <si>
    <t xml:space="preserve">-       КОСГУ 226 (Прочие работы, услуги) – </t>
  </si>
  <si>
    <t xml:space="preserve">-       КОСГУ 310 (Увеличение стоимости основных средств (приобретение учебной литературы)) – </t>
  </si>
  <si>
    <t xml:space="preserve">-       КОСГУ 342 (Увеличение стоимости материальных запасов (приобретение продуктов питания)) – </t>
  </si>
  <si>
    <t xml:space="preserve">-   КОСГУ 344 (Увеличение стоимости материальных запасов (приобретение строительных материалов)) – </t>
  </si>
  <si>
    <t xml:space="preserve">-      КОСГУ 346 (Увеличение стоимости материальных запасов (приобретение прочих материальных средств)) – </t>
  </si>
  <si>
    <t xml:space="preserve">-      КОСГУ 349 (Увеличение стоимости материальных запасов (приобретение аттестатов)) – </t>
  </si>
  <si>
    <t xml:space="preserve">-       КОСГУ 291 (Прочие расходы (Налог на имущество)) – </t>
  </si>
  <si>
    <t xml:space="preserve">-       КОСГУ 292 (Прочие расходы ()) – </t>
  </si>
  <si>
    <t xml:space="preserve">-       КОСГУ 297 (Прочие расходы ()) – </t>
  </si>
  <si>
    <t xml:space="preserve">-       КОСГУ 291 (Прочие расходы (налог на имущество)) – </t>
  </si>
  <si>
    <t xml:space="preserve">-          КБК 121 (Доходы от операционной аренды) – </t>
  </si>
  <si>
    <t>-          КБК 131 (Доходы от оказания платных услуг (работ)) –</t>
  </si>
  <si>
    <t xml:space="preserve">-          КБК 135 (Возмещение коммунальных расходов с арендных платежей) – </t>
  </si>
  <si>
    <t xml:space="preserve">-          КБК 155 (Безвозмездные поступления) – </t>
  </si>
  <si>
    <t>265</t>
  </si>
  <si>
    <t>пособие на погребение</t>
  </si>
  <si>
    <t>Сумма, руб.</t>
  </si>
  <si>
    <t xml:space="preserve">-       КОСГУ 265 (Расходы на выплату пособий на погребение) – </t>
  </si>
  <si>
    <t>компенсационные выплаты обучающимся (321/263)</t>
  </si>
  <si>
    <t xml:space="preserve">-       КОСГУ 263 (Пособия по социальной помощи населению) – </t>
  </si>
  <si>
    <t>кредит.задолж за кондиционер</t>
  </si>
  <si>
    <t>закупка энергетических ресурсов</t>
  </si>
  <si>
    <t xml:space="preserve">-       КОСГУ 310 (Увеличение стоимости основных средств – </t>
  </si>
  <si>
    <t xml:space="preserve">-          КБК 189 (Прочие поступления (налог усн) – </t>
  </si>
  <si>
    <t>уплата штрафов (в том числе административных), пеней, иных платежей за счет целевых субсидий</t>
  </si>
  <si>
    <t>292</t>
  </si>
  <si>
    <t>пени</t>
  </si>
  <si>
    <t xml:space="preserve">-       КОСГУ 292 (Уплата штрафов, пеней, иных платежей) – </t>
  </si>
  <si>
    <t>поставка мультимедийного оборудования (депутатские)</t>
  </si>
  <si>
    <t>И.В. Лазарева</t>
  </si>
  <si>
    <t>Старший бухгалтер</t>
  </si>
  <si>
    <t>В.В. Кочкина</t>
  </si>
  <si>
    <t>Лепилина О.С., начальника отдела реестров, приватизации муниципальной собственности и работы с муниципальными унитарными предприятиями и муниципальными учреждениями комитета по управлению имуществом администрации Энгельсского муниципального района</t>
  </si>
  <si>
    <t>расх мат</t>
  </si>
  <si>
    <t>покупка ОС</t>
  </si>
  <si>
    <t>Муниципальное общеобразовательное учреждение "Средняя общеобразовательная школа № 24 имени Героя Советского Союза Пономаренко Виктора Ивановича" Энгельсского муниципального района Саратовской области (МОУ"СОШ № 24 им. В.И. Пономаренко" тип - автономное</t>
  </si>
  <si>
    <t>ОС</t>
  </si>
  <si>
    <t>Таушанкова Ю.В., заместитель председателя комитета по образованию администрации Энгельсского муниципального района по развитию образования</t>
  </si>
  <si>
    <t>Таушанкова Ю.В.</t>
  </si>
  <si>
    <t>345</t>
  </si>
  <si>
    <t>Увеличение стоимости мягкого инвентаря</t>
  </si>
  <si>
    <t>мягкий инвентарь (манишки спортивные)</t>
  </si>
  <si>
    <t>Питание учащихся малообеспеч</t>
  </si>
  <si>
    <t>ГПД</t>
  </si>
  <si>
    <t>питание местн бюдж</t>
  </si>
  <si>
    <t>гор питан 1-4 кл ФБ</t>
  </si>
  <si>
    <t>гор питан 1-4 кл ОБ</t>
  </si>
  <si>
    <t>2000 на реб ОБЛ</t>
  </si>
  <si>
    <t>2000 на реб МЕСТН</t>
  </si>
  <si>
    <t>ремонт здания ОБЛ (окна)</t>
  </si>
  <si>
    <t>ремонт здания МЕСТН (окна)</t>
  </si>
  <si>
    <t>закупка энергетических ресурсов, в т.ч. кредит задолж 2022 г</t>
  </si>
  <si>
    <t>кредиторская задолженность (услуги связи 2022)</t>
  </si>
  <si>
    <t>з/плата область</t>
  </si>
  <si>
    <t>классное рук-во</t>
  </si>
  <si>
    <t>аренда пищеблока</t>
  </si>
  <si>
    <t>09</t>
  </si>
  <si>
    <t>января</t>
  </si>
  <si>
    <t>09.01.2023</t>
  </si>
  <si>
    <t>25</t>
  </si>
  <si>
    <t>Договоры заключенные в 2022 с исполнением в 2023 и кредиторская задолженность</t>
  </si>
  <si>
    <t>на 01.01.2023 г.</t>
  </si>
  <si>
    <t>утвердить в плане финансово – хозяйственной деятельности доходы и расходы по поступлениям от оказания услуг (выполнения работ) на платной основе и от иной приносящей доход деятельности на 2023 г., в том числе:</t>
  </si>
  <si>
    <t>2. Утверждение в плане финансово – хозяйственной деятельности доходов и расходов от оказания услуг (выполнения работ) на платной основе и от иной приносящей доход деятельности на 2023 г.</t>
  </si>
  <si>
    <t>По пункту 2 слушали старшего бухгалтера Кочкину В.В., которая предложила утвердить в плане финансово – хозяйственной деятельности доходы и расходы по поступлениям от оказания услуг (выполнения работ) на платной основе и от иной приносящей доход деятельности на 2023 г., в том числе:</t>
  </si>
  <si>
    <t>нац проект!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</si>
</sst>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
    <numFmt numFmtId="166" formatCode="#,##0.00000"/>
    <numFmt numFmtId="167" formatCode="0.0000"/>
  </numFmts>
  <fonts count="26" x14ac:knownFonts="1">
    <font>
      <sz val="10"/>
      <name val="Arial Cyr"/>
      <charset val="204"/>
    </font>
    <font>
      <sz val="11"/>
      <color theme="1"/>
      <name val="Calibri"/>
      <family val="2"/>
      <charset val="204"/>
      <scheme val="minor"/>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i/>
      <sz val="8"/>
      <name val="Times New Roman"/>
      <family val="1"/>
      <charset val="204"/>
    </font>
    <font>
      <i/>
      <sz val="12"/>
      <name val="Times New Roman"/>
      <family val="1"/>
      <charset val="204"/>
    </font>
    <font>
      <sz val="12"/>
      <name val="Times New Roman"/>
      <family val="1"/>
      <charset val="204"/>
    </font>
    <font>
      <b/>
      <sz val="12"/>
      <name val="Times New Roman"/>
      <family val="1"/>
      <charset val="204"/>
    </font>
    <font>
      <b/>
      <sz val="6"/>
      <name val="Times New Roman"/>
      <family val="1"/>
      <charset val="204"/>
    </font>
    <font>
      <sz val="10"/>
      <name val="Times New Roman"/>
      <family val="1"/>
      <charset val="204"/>
    </font>
    <font>
      <i/>
      <sz val="10"/>
      <name val="Times New Roman"/>
      <family val="1"/>
      <charset val="204"/>
    </font>
    <font>
      <i/>
      <sz val="11"/>
      <color theme="1"/>
      <name val="Calibri"/>
      <family val="2"/>
      <charset val="204"/>
      <scheme val="minor"/>
    </font>
    <font>
      <vertAlign val="superscript"/>
      <sz val="10"/>
      <name val="Times New Roman"/>
      <family val="1"/>
      <charset val="204"/>
    </font>
    <font>
      <b/>
      <sz val="10"/>
      <name val="Times New Roman"/>
      <family val="1"/>
      <charset val="204"/>
    </font>
    <font>
      <sz val="9"/>
      <name val="Times New Roman"/>
      <family val="1"/>
      <charset val="204"/>
    </font>
    <font>
      <sz val="11"/>
      <color theme="1"/>
      <name val="Times New Roman"/>
      <family val="1"/>
      <charset val="204"/>
    </font>
    <font>
      <sz val="11"/>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rgb="FFCCFFFF"/>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s>
  <cellStyleXfs count="2">
    <xf numFmtId="0" fontId="0" fillId="0" borderId="0"/>
    <xf numFmtId="0" fontId="1" fillId="0" borderId="0"/>
  </cellStyleXfs>
  <cellXfs count="526">
    <xf numFmtId="0" fontId="0" fillId="0" borderId="0" xfId="0"/>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6" fillId="0" borderId="0" xfId="0" applyNumberFormat="1" applyFont="1" applyBorder="1" applyAlignment="1">
      <alignment horizontal="right"/>
    </xf>
    <xf numFmtId="0" fontId="8" fillId="0" borderId="0" xfId="0" applyNumberFormat="1" applyFont="1" applyBorder="1" applyAlignment="1">
      <alignment horizontal="left"/>
    </xf>
    <xf numFmtId="0" fontId="5" fillId="0" borderId="0" xfId="0" applyNumberFormat="1" applyFont="1" applyBorder="1" applyAlignment="1">
      <alignment horizontal="center" vertical="top"/>
    </xf>
    <xf numFmtId="0" fontId="2" fillId="0" borderId="0" xfId="0" applyNumberFormat="1"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xf>
    <xf numFmtId="0" fontId="15" fillId="0" borderId="0" xfId="0" applyFont="1" applyAlignment="1">
      <alignment horizontal="left"/>
    </xf>
    <xf numFmtId="0" fontId="16" fillId="0" borderId="0" xfId="0" applyFont="1" applyAlignment="1">
      <alignment horizontal="center"/>
    </xf>
    <xf numFmtId="0" fontId="16" fillId="0" borderId="0" xfId="0" applyFont="1" applyAlignment="1">
      <alignment horizontal="left"/>
    </xf>
    <xf numFmtId="0" fontId="17" fillId="0" borderId="0" xfId="0" applyFont="1" applyAlignment="1">
      <alignment horizontal="left"/>
    </xf>
    <xf numFmtId="0" fontId="5" fillId="0" borderId="0" xfId="0" applyFont="1" applyAlignment="1">
      <alignment horizontal="left"/>
    </xf>
    <xf numFmtId="0" fontId="5" fillId="0" borderId="0" xfId="0" applyFont="1" applyBorder="1" applyAlignment="1">
      <alignment horizontal="center"/>
    </xf>
    <xf numFmtId="0" fontId="17" fillId="0" borderId="1" xfId="0" applyFont="1" applyBorder="1" applyAlignment="1">
      <alignment horizontal="center" vertical="center" wrapText="1"/>
    </xf>
    <xf numFmtId="0" fontId="17" fillId="0" borderId="10" xfId="0" applyFont="1" applyBorder="1" applyAlignment="1">
      <alignment horizontal="center" vertical="center"/>
    </xf>
    <xf numFmtId="0" fontId="17" fillId="0" borderId="34" xfId="0" applyFont="1" applyBorder="1" applyAlignment="1">
      <alignment horizontal="center" vertical="center"/>
    </xf>
    <xf numFmtId="0" fontId="17" fillId="0" borderId="34" xfId="0" applyFont="1" applyBorder="1" applyAlignment="1">
      <alignment horizontal="center"/>
    </xf>
    <xf numFmtId="0" fontId="17" fillId="0" borderId="34" xfId="0" applyFont="1" applyBorder="1" applyAlignment="1">
      <alignment horizontal="left"/>
    </xf>
    <xf numFmtId="3" fontId="17" fillId="0" borderId="10" xfId="0" applyNumberFormat="1" applyFont="1" applyBorder="1" applyAlignment="1">
      <alignment horizontal="right"/>
    </xf>
    <xf numFmtId="4" fontId="17" fillId="0" borderId="10" xfId="0" applyNumberFormat="1" applyFont="1" applyBorder="1" applyAlignment="1">
      <alignment horizontal="right"/>
    </xf>
    <xf numFmtId="4" fontId="17" fillId="0" borderId="34" xfId="0" applyNumberFormat="1" applyFont="1" applyBorder="1" applyAlignment="1">
      <alignment horizontal="right"/>
    </xf>
    <xf numFmtId="10" fontId="17" fillId="0" borderId="10" xfId="0" applyNumberFormat="1" applyFont="1" applyBorder="1" applyAlignment="1">
      <alignment horizontal="right"/>
    </xf>
    <xf numFmtId="10" fontId="17" fillId="0" borderId="8" xfId="0" applyNumberFormat="1" applyFont="1" applyBorder="1" applyAlignment="1">
      <alignment horizontal="right"/>
    </xf>
    <xf numFmtId="0" fontId="17" fillId="0" borderId="10" xfId="0" applyFont="1" applyBorder="1" applyAlignment="1">
      <alignment horizontal="center"/>
    </xf>
    <xf numFmtId="0" fontId="17" fillId="0" borderId="10" xfId="0" applyFont="1" applyBorder="1" applyAlignment="1">
      <alignment horizontal="right"/>
    </xf>
    <xf numFmtId="0" fontId="17" fillId="0" borderId="8" xfId="0" applyFont="1" applyBorder="1" applyAlignment="1">
      <alignment horizontal="center"/>
    </xf>
    <xf numFmtId="0" fontId="17" fillId="0" borderId="0" xfId="0" applyFont="1" applyAlignment="1">
      <alignment horizontal="right"/>
    </xf>
    <xf numFmtId="2" fontId="17" fillId="0" borderId="10" xfId="0" applyNumberFormat="1" applyFont="1" applyBorder="1" applyAlignment="1">
      <alignment horizontal="right"/>
    </xf>
    <xf numFmtId="2" fontId="17" fillId="0" borderId="34" xfId="0" applyNumberFormat="1" applyFont="1" applyBorder="1" applyAlignment="1">
      <alignment horizontal="right"/>
    </xf>
    <xf numFmtId="2" fontId="17" fillId="0" borderId="8" xfId="0" applyNumberFormat="1" applyFont="1" applyBorder="1" applyAlignment="1">
      <alignment horizontal="right"/>
    </xf>
    <xf numFmtId="40" fontId="17" fillId="0" borderId="0" xfId="0" applyNumberFormat="1" applyFont="1" applyAlignment="1">
      <alignment horizontal="left"/>
    </xf>
    <xf numFmtId="2" fontId="17" fillId="0" borderId="0" xfId="0" applyNumberFormat="1" applyFont="1" applyAlignment="1">
      <alignment horizontal="left"/>
    </xf>
    <xf numFmtId="0" fontId="15" fillId="0" borderId="0" xfId="0" applyFont="1" applyAlignment="1">
      <alignment horizontal="center"/>
    </xf>
    <xf numFmtId="0" fontId="17" fillId="0" borderId="1" xfId="0" applyFont="1" applyBorder="1" applyAlignment="1">
      <alignment horizontal="center" vertical="center"/>
    </xf>
    <xf numFmtId="0" fontId="17" fillId="0" borderId="34" xfId="0" applyFont="1" applyBorder="1" applyAlignment="1">
      <alignment horizontal="center" vertical="center" wrapText="1"/>
    </xf>
    <xf numFmtId="0" fontId="17" fillId="0" borderId="8" xfId="0" applyFont="1" applyBorder="1" applyAlignment="1">
      <alignment horizontal="left" wrapText="1"/>
    </xf>
    <xf numFmtId="4" fontId="17" fillId="0" borderId="8" xfId="0" applyNumberFormat="1" applyFont="1" applyBorder="1" applyAlignment="1">
      <alignment horizontal="right"/>
    </xf>
    <xf numFmtId="0" fontId="17" fillId="0" borderId="8" xfId="0" applyFont="1" applyBorder="1" applyAlignment="1">
      <alignment horizontal="left"/>
    </xf>
    <xf numFmtId="49" fontId="15" fillId="0" borderId="0" xfId="0" applyNumberFormat="1" applyFont="1" applyBorder="1" applyAlignment="1"/>
    <xf numFmtId="0" fontId="15" fillId="0" borderId="0" xfId="0" applyFont="1" applyBorder="1" applyAlignment="1"/>
    <xf numFmtId="0" fontId="17" fillId="0" borderId="1" xfId="0" applyFont="1" applyBorder="1" applyAlignment="1">
      <alignment horizontal="center" wrapText="1"/>
    </xf>
    <xf numFmtId="0" fontId="18" fillId="0" borderId="10" xfId="0" applyFont="1" applyBorder="1" applyAlignment="1">
      <alignment horizontal="center" vertical="center"/>
    </xf>
    <xf numFmtId="0" fontId="18" fillId="0" borderId="10" xfId="0" applyFont="1" applyBorder="1" applyAlignment="1">
      <alignment horizontal="center"/>
    </xf>
    <xf numFmtId="0" fontId="18" fillId="0" borderId="34" xfId="0" applyFont="1" applyBorder="1" applyAlignment="1">
      <alignment horizontal="center" vertical="center"/>
    </xf>
    <xf numFmtId="0" fontId="19" fillId="0" borderId="0" xfId="0" applyFont="1"/>
    <xf numFmtId="0" fontId="17" fillId="0" borderId="10" xfId="0" applyFont="1" applyBorder="1" applyAlignment="1">
      <alignment horizontal="left"/>
    </xf>
    <xf numFmtId="0" fontId="17" fillId="0" borderId="34" xfId="0" applyFont="1" applyBorder="1" applyAlignment="1">
      <alignment horizontal="right"/>
    </xf>
    <xf numFmtId="0" fontId="17" fillId="0" borderId="1" xfId="0" applyFont="1" applyBorder="1" applyAlignment="1">
      <alignment horizontal="left" indent="1"/>
    </xf>
    <xf numFmtId="4" fontId="17" fillId="0" borderId="35" xfId="0" applyNumberFormat="1" applyFont="1" applyBorder="1" applyAlignment="1"/>
    <xf numFmtId="0" fontId="17" fillId="0" borderId="8" xfId="0" applyFont="1" applyBorder="1" applyAlignment="1">
      <alignment horizontal="left" indent="1"/>
    </xf>
    <xf numFmtId="4" fontId="17" fillId="0" borderId="37" xfId="0" applyNumberFormat="1" applyFont="1" applyBorder="1" applyAlignment="1"/>
    <xf numFmtId="3" fontId="17" fillId="0" borderId="37" xfId="0" applyNumberFormat="1" applyFont="1" applyBorder="1" applyAlignment="1"/>
    <xf numFmtId="0" fontId="17" fillId="0" borderId="10" xfId="0" applyFont="1" applyBorder="1" applyAlignment="1">
      <alignment horizontal="left" indent="1"/>
    </xf>
    <xf numFmtId="3" fontId="17" fillId="0" borderId="34" xfId="0" applyNumberFormat="1" applyFont="1" applyBorder="1" applyAlignment="1">
      <alignment horizontal="right"/>
    </xf>
    <xf numFmtId="3" fontId="17" fillId="0" borderId="35" xfId="0" applyNumberFormat="1" applyFont="1" applyBorder="1" applyAlignment="1"/>
    <xf numFmtId="0" fontId="17" fillId="0" borderId="1" xfId="0" applyFont="1" applyBorder="1" applyAlignment="1">
      <alignment horizontal="left"/>
    </xf>
    <xf numFmtId="0" fontId="17" fillId="0" borderId="7" xfId="0" applyFont="1" applyBorder="1" applyAlignment="1">
      <alignment horizontal="left" indent="1"/>
    </xf>
    <xf numFmtId="4" fontId="17" fillId="0" borderId="36" xfId="0" applyNumberFormat="1" applyFont="1" applyBorder="1" applyAlignment="1"/>
    <xf numFmtId="3" fontId="17" fillId="0" borderId="36" xfId="0" applyNumberFormat="1" applyFont="1" applyBorder="1" applyAlignment="1"/>
    <xf numFmtId="4" fontId="17" fillId="0" borderId="10" xfId="0" applyNumberFormat="1" applyFont="1" applyBorder="1" applyAlignment="1">
      <alignment horizontal="center"/>
    </xf>
    <xf numFmtId="0" fontId="17" fillId="0" borderId="2" xfId="0" applyFont="1" applyBorder="1" applyAlignment="1">
      <alignment horizontal="left"/>
    </xf>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4" fontId="17" fillId="0" borderId="0" xfId="0" applyNumberFormat="1" applyFont="1" applyBorder="1" applyAlignment="1">
      <alignment horizontal="center"/>
    </xf>
    <xf numFmtId="4" fontId="17" fillId="0" borderId="0" xfId="0" applyNumberFormat="1" applyFont="1" applyBorder="1" applyAlignment="1">
      <alignment horizontal="right"/>
    </xf>
    <xf numFmtId="0" fontId="15" fillId="0" borderId="0" xfId="0" applyFont="1" applyBorder="1" applyAlignment="1">
      <alignment wrapText="1"/>
    </xf>
    <xf numFmtId="9" fontId="17" fillId="0" borderId="10" xfId="0" applyNumberFormat="1" applyFont="1" applyBorder="1" applyAlignment="1">
      <alignment horizontal="right"/>
    </xf>
    <xf numFmtId="1" fontId="0" fillId="0" borderId="0" xfId="0" applyNumberFormat="1"/>
    <xf numFmtId="2" fontId="17" fillId="0" borderId="0" xfId="0" applyNumberFormat="1" applyFont="1" applyBorder="1" applyAlignment="1">
      <alignment horizontal="right"/>
    </xf>
    <xf numFmtId="2" fontId="17" fillId="0" borderId="6" xfId="0" applyNumberFormat="1" applyFont="1" applyBorder="1" applyAlignment="1">
      <alignment horizontal="right"/>
    </xf>
    <xf numFmtId="0" fontId="17" fillId="0" borderId="6" xfId="0" applyFont="1" applyBorder="1" applyAlignment="1">
      <alignment horizontal="center"/>
    </xf>
    <xf numFmtId="0" fontId="16" fillId="0" borderId="0" xfId="0" applyFont="1" applyAlignment="1">
      <alignment horizontal="center" wrapText="1"/>
    </xf>
    <xf numFmtId="0" fontId="15" fillId="0" borderId="0" xfId="0" applyFont="1" applyBorder="1" applyAlignment="1">
      <alignment horizontal="center" wrapText="1"/>
    </xf>
    <xf numFmtId="0" fontId="17" fillId="0" borderId="0" xfId="0" applyFont="1" applyAlignment="1">
      <alignment horizontal="left" wrapText="1"/>
    </xf>
    <xf numFmtId="0" fontId="17" fillId="0" borderId="34" xfId="0" applyFont="1" applyBorder="1" applyAlignment="1">
      <alignment horizontal="right" wrapText="1"/>
    </xf>
    <xf numFmtId="2" fontId="17" fillId="0" borderId="34" xfId="0" applyNumberFormat="1" applyFont="1" applyBorder="1" applyAlignment="1">
      <alignment horizontal="right" wrapText="1"/>
    </xf>
    <xf numFmtId="0" fontId="17" fillId="0" borderId="34" xfId="0" applyFont="1" applyBorder="1" applyAlignment="1">
      <alignment horizontal="center" wrapText="1"/>
    </xf>
    <xf numFmtId="2" fontId="17" fillId="0" borderId="34" xfId="0" applyNumberFormat="1" applyFont="1" applyBorder="1" applyAlignment="1">
      <alignment horizontal="center" wrapText="1"/>
    </xf>
    <xf numFmtId="0" fontId="17" fillId="0" borderId="34" xfId="0" applyFont="1" applyBorder="1" applyAlignment="1">
      <alignment horizontal="left" wrapText="1"/>
    </xf>
    <xf numFmtId="0" fontId="17" fillId="2" borderId="34" xfId="0" applyFont="1" applyFill="1" applyBorder="1" applyAlignment="1">
      <alignment horizontal="center" vertical="center" wrapText="1"/>
    </xf>
    <xf numFmtId="0" fontId="12" fillId="0" borderId="34" xfId="0" applyFont="1" applyBorder="1" applyAlignment="1">
      <alignment horizontal="center" vertical="center"/>
    </xf>
    <xf numFmtId="0" fontId="12" fillId="0" borderId="34" xfId="0" applyFont="1" applyBorder="1" applyAlignment="1">
      <alignment horizontal="center" vertical="center" wrapText="1"/>
    </xf>
    <xf numFmtId="4" fontId="17" fillId="0" borderId="34" xfId="0" applyNumberFormat="1" applyFont="1" applyBorder="1" applyAlignment="1">
      <alignment horizontal="right" wrapText="1"/>
    </xf>
    <xf numFmtId="0" fontId="14" fillId="0" borderId="0" xfId="0" applyFont="1" applyAlignment="1">
      <alignment horizontal="left" wrapText="1"/>
    </xf>
    <xf numFmtId="0" fontId="17" fillId="0" borderId="10" xfId="0" applyFont="1" applyBorder="1" applyAlignment="1">
      <alignment horizontal="left" wrapText="1"/>
    </xf>
    <xf numFmtId="0" fontId="0" fillId="0" borderId="0" xfId="0" applyAlignment="1"/>
    <xf numFmtId="0" fontId="17" fillId="0" borderId="37" xfId="0" applyFont="1" applyBorder="1" applyAlignment="1">
      <alignment horizontal="center" vertical="center" wrapText="1"/>
    </xf>
    <xf numFmtId="0" fontId="17" fillId="0" borderId="0" xfId="0" applyFont="1" applyBorder="1" applyAlignment="1">
      <alignment vertical="center" wrapText="1"/>
    </xf>
    <xf numFmtId="0" fontId="0" fillId="0" borderId="0" xfId="0" applyBorder="1"/>
    <xf numFmtId="0" fontId="5" fillId="0" borderId="0" xfId="0" applyFont="1" applyFill="1" applyBorder="1" applyAlignment="1">
      <alignment horizontal="center"/>
    </xf>
    <xf numFmtId="0" fontId="15" fillId="0" borderId="0" xfId="0" applyFont="1" applyBorder="1" applyAlignment="1">
      <alignment vertical="center" wrapText="1"/>
    </xf>
    <xf numFmtId="0" fontId="16" fillId="0" borderId="0" xfId="0" applyFont="1" applyFill="1" applyAlignment="1">
      <alignment horizontal="center"/>
    </xf>
    <xf numFmtId="0" fontId="17" fillId="0" borderId="34" xfId="0" applyFont="1" applyFill="1" applyBorder="1" applyAlignment="1">
      <alignment horizontal="center" vertical="center"/>
    </xf>
    <xf numFmtId="0" fontId="0" fillId="0" borderId="0" xfId="0" applyFill="1"/>
    <xf numFmtId="0" fontId="17" fillId="0" borderId="10" xfId="0" applyFont="1" applyFill="1" applyBorder="1" applyAlignment="1">
      <alignment horizontal="left" wrapText="1"/>
    </xf>
    <xf numFmtId="0" fontId="17" fillId="0" borderId="8" xfId="0" applyFont="1" applyBorder="1" applyAlignment="1">
      <alignment horizontal="right"/>
    </xf>
    <xf numFmtId="4" fontId="17" fillId="0" borderId="0" xfId="0" applyNumberFormat="1" applyFont="1" applyFill="1" applyBorder="1" applyAlignment="1">
      <alignment horizontal="right"/>
    </xf>
    <xf numFmtId="0" fontId="17" fillId="0" borderId="8" xfId="0" applyFont="1" applyBorder="1" applyAlignment="1">
      <alignment horizontal="center" vertical="center"/>
    </xf>
    <xf numFmtId="0" fontId="2" fillId="3" borderId="0" xfId="0" applyNumberFormat="1" applyFont="1" applyFill="1" applyBorder="1" applyAlignment="1">
      <alignment horizontal="left"/>
    </xf>
    <xf numFmtId="4" fontId="2" fillId="0" borderId="0" xfId="0" applyNumberFormat="1" applyFont="1" applyBorder="1" applyAlignment="1">
      <alignment horizontal="left"/>
    </xf>
    <xf numFmtId="0" fontId="17" fillId="0" borderId="34" xfId="0" applyFont="1" applyBorder="1" applyAlignment="1">
      <alignment horizontal="center" vertical="center" wrapText="1"/>
    </xf>
    <xf numFmtId="0" fontId="17" fillId="0" borderId="10" xfId="0" applyFont="1" applyBorder="1" applyAlignment="1">
      <alignment horizontal="right"/>
    </xf>
    <xf numFmtId="0" fontId="17" fillId="0" borderId="1" xfId="0" applyFont="1" applyBorder="1" applyAlignment="1">
      <alignment horizontal="center" vertical="center"/>
    </xf>
    <xf numFmtId="0" fontId="2" fillId="0" borderId="0" xfId="0" applyNumberFormat="1" applyFont="1" applyBorder="1" applyAlignment="1">
      <alignment horizontal="center" wrapText="1"/>
    </xf>
    <xf numFmtId="0" fontId="17" fillId="0" borderId="0" xfId="0" applyFont="1" applyAlignment="1">
      <alignment horizontal="left" vertical="top" wrapText="1"/>
    </xf>
    <xf numFmtId="0" fontId="17" fillId="4" borderId="34" xfId="0" applyNumberFormat="1" applyFont="1" applyFill="1" applyBorder="1" applyAlignment="1">
      <alignment vertical="center"/>
    </xf>
    <xf numFmtId="0" fontId="22" fillId="4" borderId="34" xfId="0" applyFont="1" applyFill="1" applyBorder="1" applyAlignment="1">
      <alignment vertical="center"/>
    </xf>
    <xf numFmtId="0" fontId="17" fillId="4" borderId="34" xfId="0" applyFont="1" applyFill="1" applyBorder="1" applyAlignment="1">
      <alignment vertical="center"/>
    </xf>
    <xf numFmtId="0" fontId="22" fillId="4" borderId="34" xfId="0" applyFont="1" applyFill="1" applyBorder="1" applyAlignment="1">
      <alignment horizontal="center" vertical="center"/>
    </xf>
    <xf numFmtId="0" fontId="22" fillId="4" borderId="34" xfId="0" applyFont="1" applyFill="1" applyBorder="1" applyAlignment="1">
      <alignment horizontal="center" vertical="center" wrapText="1"/>
    </xf>
    <xf numFmtId="0" fontId="17" fillId="0" borderId="34" xfId="0" applyFont="1" applyFill="1" applyBorder="1" applyAlignment="1">
      <alignment horizontal="left"/>
    </xf>
    <xf numFmtId="4" fontId="17" fillId="4" borderId="34" xfId="0" applyNumberFormat="1" applyFont="1" applyFill="1" applyBorder="1" applyAlignment="1">
      <alignment horizontal="center"/>
    </xf>
    <xf numFmtId="4" fontId="22" fillId="4" borderId="34" xfId="0" applyNumberFormat="1" applyFont="1" applyFill="1" applyBorder="1" applyAlignment="1">
      <alignment horizontal="center" vertical="center" wrapText="1"/>
    </xf>
    <xf numFmtId="4" fontId="22" fillId="4" borderId="34" xfId="0" applyNumberFormat="1" applyFont="1" applyFill="1" applyBorder="1" applyAlignment="1">
      <alignment horizontal="center" vertical="center"/>
    </xf>
    <xf numFmtId="3" fontId="17" fillId="0" borderId="0" xfId="0" applyNumberFormat="1" applyFont="1" applyBorder="1" applyAlignment="1">
      <alignment horizontal="right"/>
    </xf>
    <xf numFmtId="4" fontId="2" fillId="0" borderId="0" xfId="0" applyNumberFormat="1" applyFont="1" applyBorder="1" applyAlignment="1"/>
    <xf numFmtId="0" fontId="2" fillId="0" borderId="0" xfId="0" applyNumberFormat="1" applyFont="1" applyBorder="1" applyAlignment="1">
      <alignment vertical="center" textRotation="90" wrapText="1"/>
    </xf>
    <xf numFmtId="4" fontId="2" fillId="0" borderId="0" xfId="0" applyNumberFormat="1" applyFont="1" applyBorder="1" applyAlignment="1">
      <alignment vertical="center" textRotation="1" wrapText="1"/>
    </xf>
    <xf numFmtId="2" fontId="2" fillId="0" borderId="0" xfId="0" applyNumberFormat="1" applyFont="1" applyBorder="1" applyAlignment="1">
      <alignment vertical="center" wrapText="1"/>
    </xf>
    <xf numFmtId="4" fontId="2" fillId="0" borderId="0" xfId="0" applyNumberFormat="1" applyFont="1" applyBorder="1" applyAlignment="1">
      <alignment vertical="center" wrapText="1"/>
    </xf>
    <xf numFmtId="165" fontId="17" fillId="0" borderId="34" xfId="0" applyNumberFormat="1" applyFont="1" applyBorder="1" applyAlignment="1">
      <alignment horizontal="right" wrapText="1"/>
    </xf>
    <xf numFmtId="165" fontId="21" fillId="0" borderId="34" xfId="0" applyNumberFormat="1" applyFont="1" applyBorder="1" applyAlignment="1">
      <alignment horizontal="right" wrapText="1"/>
    </xf>
    <xf numFmtId="165" fontId="17" fillId="0" borderId="34" xfId="0" applyNumberFormat="1" applyFont="1" applyBorder="1" applyAlignment="1">
      <alignment horizontal="right" vertical="center" wrapText="1"/>
    </xf>
    <xf numFmtId="165" fontId="17" fillId="0" borderId="34" xfId="0" applyNumberFormat="1" applyFont="1" applyBorder="1" applyAlignment="1">
      <alignment horizontal="right"/>
    </xf>
    <xf numFmtId="165" fontId="17" fillId="0" borderId="34" xfId="0" applyNumberFormat="1" applyFont="1" applyFill="1" applyBorder="1" applyAlignment="1">
      <alignment horizontal="right"/>
    </xf>
    <xf numFmtId="165" fontId="0" fillId="0" borderId="0" xfId="0" applyNumberFormat="1" applyFill="1"/>
    <xf numFmtId="165" fontId="0" fillId="0" borderId="0" xfId="0" applyNumberFormat="1"/>
    <xf numFmtId="0" fontId="15" fillId="0" borderId="0" xfId="0" applyFont="1" applyAlignment="1">
      <alignment horizontal="left"/>
    </xf>
    <xf numFmtId="0" fontId="17" fillId="0" borderId="10" xfId="0" applyFont="1" applyBorder="1" applyAlignment="1">
      <alignment horizontal="center" vertical="center"/>
    </xf>
    <xf numFmtId="0" fontId="17" fillId="0" borderId="10" xfId="0" applyFont="1" applyBorder="1" applyAlignment="1">
      <alignment horizontal="right"/>
    </xf>
    <xf numFmtId="0" fontId="17" fillId="0" borderId="34" xfId="0" applyFont="1" applyBorder="1" applyAlignment="1">
      <alignment horizontal="center" vertical="center"/>
    </xf>
    <xf numFmtId="0" fontId="2" fillId="0" borderId="0" xfId="0" applyNumberFormat="1" applyFont="1" applyBorder="1" applyAlignment="1">
      <alignment horizontal="left"/>
    </xf>
    <xf numFmtId="0" fontId="2" fillId="0" borderId="0" xfId="0" applyNumberFormat="1" applyFont="1" applyBorder="1" applyAlignment="1">
      <alignment vertical="center" wrapText="1"/>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8" xfId="0" applyFont="1" applyBorder="1" applyAlignment="1">
      <alignment horizontal="left" vertical="center"/>
    </xf>
    <xf numFmtId="0" fontId="17" fillId="0" borderId="10" xfId="0" applyFont="1" applyBorder="1" applyAlignment="1">
      <alignment horizontal="right"/>
    </xf>
    <xf numFmtId="0" fontId="17" fillId="0" borderId="10" xfId="0" applyFont="1" applyBorder="1" applyAlignment="1">
      <alignment horizontal="center" vertical="center"/>
    </xf>
    <xf numFmtId="0" fontId="17" fillId="0" borderId="8" xfId="0" applyFont="1" applyBorder="1" applyAlignment="1">
      <alignment horizontal="center" vertical="center"/>
    </xf>
    <xf numFmtId="165" fontId="15" fillId="0" borderId="0" xfId="0" applyNumberFormat="1" applyFont="1" applyBorder="1" applyAlignment="1">
      <alignment wrapText="1"/>
    </xf>
    <xf numFmtId="0" fontId="2" fillId="0" borderId="0" xfId="0" applyNumberFormat="1" applyFont="1" applyBorder="1" applyAlignment="1">
      <alignment horizontal="left"/>
    </xf>
    <xf numFmtId="0" fontId="2" fillId="0" borderId="6" xfId="0" applyNumberFormat="1" applyFont="1" applyBorder="1" applyAlignment="1">
      <alignment horizontal="left"/>
    </xf>
    <xf numFmtId="2" fontId="17" fillId="0" borderId="34" xfId="0" applyNumberFormat="1" applyFont="1" applyFill="1" applyBorder="1" applyAlignment="1">
      <alignment horizontal="right" vertical="center"/>
    </xf>
    <xf numFmtId="4" fontId="17" fillId="0" borderId="34" xfId="0" applyNumberFormat="1" applyFont="1" applyBorder="1" applyAlignment="1">
      <alignment horizontal="right"/>
    </xf>
    <xf numFmtId="166" fontId="17" fillId="0" borderId="34" xfId="0" applyNumberFormat="1" applyFont="1" applyFill="1" applyBorder="1" applyAlignment="1">
      <alignment horizontal="right"/>
    </xf>
    <xf numFmtId="166" fontId="17" fillId="0" borderId="34" xfId="0" applyNumberFormat="1" applyFont="1" applyBorder="1" applyAlignment="1">
      <alignment horizontal="right"/>
    </xf>
    <xf numFmtId="4" fontId="17" fillId="0" borderId="34" xfId="0" applyNumberFormat="1" applyFont="1" applyFill="1" applyBorder="1" applyAlignment="1">
      <alignment horizontal="right"/>
    </xf>
    <xf numFmtId="4" fontId="0" fillId="0" borderId="0" xfId="0" applyNumberFormat="1" applyFill="1"/>
    <xf numFmtId="0" fontId="2" fillId="0" borderId="0" xfId="0" applyNumberFormat="1" applyFont="1" applyBorder="1" applyAlignment="1">
      <alignment horizontal="left"/>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2" fillId="3" borderId="6" xfId="0" applyNumberFormat="1" applyFont="1" applyFill="1" applyBorder="1" applyAlignment="1">
      <alignment horizontal="left" indent="4"/>
    </xf>
    <xf numFmtId="49" fontId="2" fillId="3" borderId="30" xfId="0" applyNumberFormat="1" applyFont="1" applyFill="1" applyBorder="1" applyAlignment="1">
      <alignment horizontal="center"/>
    </xf>
    <xf numFmtId="49" fontId="2" fillId="3" borderId="6" xfId="0" applyNumberFormat="1" applyFont="1" applyFill="1" applyBorder="1" applyAlignment="1">
      <alignment horizontal="center"/>
    </xf>
    <xf numFmtId="49" fontId="2" fillId="3" borderId="4" xfId="0" applyNumberFormat="1" applyFont="1" applyFill="1" applyBorder="1" applyAlignment="1">
      <alignment horizontal="center"/>
    </xf>
    <xf numFmtId="49" fontId="2" fillId="3" borderId="8" xfId="0" applyNumberFormat="1" applyFont="1" applyFill="1" applyBorder="1" applyAlignment="1">
      <alignment horizontal="center"/>
    </xf>
    <xf numFmtId="4" fontId="2" fillId="3" borderId="8" xfId="0" applyNumberFormat="1" applyFont="1" applyFill="1" applyBorder="1" applyAlignment="1">
      <alignment horizontal="center"/>
    </xf>
    <xf numFmtId="4" fontId="2" fillId="3" borderId="6" xfId="0" applyNumberFormat="1" applyFont="1" applyFill="1" applyBorder="1" applyAlignment="1">
      <alignment horizontal="center"/>
    </xf>
    <xf numFmtId="4" fontId="2" fillId="3" borderId="4" xfId="0" applyNumberFormat="1" applyFont="1" applyFill="1" applyBorder="1" applyAlignment="1">
      <alignment horizontal="center"/>
    </xf>
    <xf numFmtId="0" fontId="2" fillId="0" borderId="0" xfId="0" applyNumberFormat="1" applyFont="1" applyBorder="1" applyAlignment="1">
      <alignment horizontal="left"/>
    </xf>
    <xf numFmtId="0" fontId="12" fillId="0" borderId="9" xfId="0" applyNumberFormat="1" applyFont="1" applyFill="1" applyBorder="1" applyAlignment="1">
      <alignment horizontal="left" wrapText="1" indent="3"/>
    </xf>
    <xf numFmtId="0" fontId="12" fillId="0" borderId="9" xfId="0" applyNumberFormat="1" applyFont="1" applyFill="1" applyBorder="1" applyAlignment="1">
      <alignment horizontal="left" indent="3"/>
    </xf>
    <xf numFmtId="49" fontId="2" fillId="0" borderId="17" xfId="0" applyNumberFormat="1" applyFont="1" applyFill="1" applyBorder="1" applyAlignment="1">
      <alignment horizontal="center"/>
    </xf>
    <xf numFmtId="49" fontId="2" fillId="0" borderId="9"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10" xfId="0" applyNumberFormat="1" applyFont="1" applyFill="1" applyBorder="1" applyAlignment="1">
      <alignment horizontal="center"/>
    </xf>
    <xf numFmtId="0" fontId="2" fillId="0" borderId="0" xfId="0" applyNumberFormat="1" applyFont="1" applyFill="1" applyBorder="1" applyAlignment="1">
      <alignment horizontal="left"/>
    </xf>
    <xf numFmtId="0" fontId="2" fillId="0" borderId="6" xfId="0" applyNumberFormat="1" applyFont="1" applyFill="1" applyBorder="1" applyAlignment="1">
      <alignment horizontal="left" indent="4"/>
    </xf>
    <xf numFmtId="49" fontId="2" fillId="0" borderId="30" xfId="0" applyNumberFormat="1" applyFont="1" applyFill="1" applyBorder="1" applyAlignment="1">
      <alignment horizontal="center"/>
    </xf>
    <xf numFmtId="49" fontId="2" fillId="0" borderId="6" xfId="0" applyNumberFormat="1" applyFont="1" applyFill="1" applyBorder="1" applyAlignment="1">
      <alignment horizontal="center"/>
    </xf>
    <xf numFmtId="49" fontId="2" fillId="0" borderId="4" xfId="0" applyNumberFormat="1" applyFont="1" applyFill="1" applyBorder="1" applyAlignment="1">
      <alignment horizontal="center"/>
    </xf>
    <xf numFmtId="49" fontId="2" fillId="0" borderId="8" xfId="0" applyNumberFormat="1" applyFont="1" applyFill="1" applyBorder="1" applyAlignment="1">
      <alignment horizontal="center"/>
    </xf>
    <xf numFmtId="4" fontId="2" fillId="0" borderId="8" xfId="0" applyNumberFormat="1" applyFont="1" applyFill="1" applyBorder="1" applyAlignment="1">
      <alignment horizontal="center"/>
    </xf>
    <xf numFmtId="4" fontId="2" fillId="0" borderId="6" xfId="0" applyNumberFormat="1" applyFont="1" applyFill="1" applyBorder="1" applyAlignment="1">
      <alignment horizontal="center"/>
    </xf>
    <xf numFmtId="4" fontId="2" fillId="0" borderId="4" xfId="0" applyNumberFormat="1" applyFont="1" applyFill="1" applyBorder="1" applyAlignment="1">
      <alignment horizontal="center"/>
    </xf>
    <xf numFmtId="49" fontId="2" fillId="3" borderId="25" xfId="0" applyNumberFormat="1" applyFont="1" applyFill="1" applyBorder="1" applyAlignment="1">
      <alignment horizontal="center"/>
    </xf>
    <xf numFmtId="4" fontId="2" fillId="0" borderId="10" xfId="0" applyNumberFormat="1" applyFont="1" applyFill="1" applyBorder="1" applyAlignment="1">
      <alignment horizontal="center"/>
    </xf>
    <xf numFmtId="4" fontId="2" fillId="0" borderId="9" xfId="0" applyNumberFormat="1" applyFont="1" applyFill="1" applyBorder="1" applyAlignment="1">
      <alignment horizontal="center"/>
    </xf>
    <xf numFmtId="4" fontId="2" fillId="0" borderId="11" xfId="0" applyNumberFormat="1" applyFont="1" applyFill="1" applyBorder="1" applyAlignment="1">
      <alignment horizontal="center"/>
    </xf>
    <xf numFmtId="0" fontId="17" fillId="0" borderId="10" xfId="0" applyFont="1" applyBorder="1" applyAlignment="1">
      <alignment horizontal="right"/>
    </xf>
    <xf numFmtId="167" fontId="2" fillId="0" borderId="34" xfId="0" applyNumberFormat="1" applyFont="1" applyBorder="1" applyAlignment="1">
      <alignment horizontal="right" vertical="center" wrapText="1"/>
    </xf>
    <xf numFmtId="0" fontId="24" fillId="0" borderId="0" xfId="0" applyFont="1"/>
    <xf numFmtId="0" fontId="23" fillId="0" borderId="0" xfId="1" applyFont="1" applyAlignment="1">
      <alignment horizontal="justify" vertical="center"/>
    </xf>
    <xf numFmtId="0" fontId="23" fillId="0" borderId="0" xfId="1" applyFont="1"/>
    <xf numFmtId="0" fontId="23" fillId="0" borderId="0" xfId="1" applyFont="1" applyAlignment="1">
      <alignment horizontal="justify" vertical="distributed"/>
    </xf>
    <xf numFmtId="4" fontId="23" fillId="0" borderId="0" xfId="1" applyNumberFormat="1" applyFont="1" applyAlignment="1">
      <alignment horizontal="center"/>
    </xf>
    <xf numFmtId="2" fontId="23" fillId="0" borderId="0" xfId="1" applyNumberFormat="1" applyFont="1"/>
    <xf numFmtId="4" fontId="23" fillId="0" borderId="0" xfId="1" applyNumberFormat="1" applyFont="1" applyAlignment="1">
      <alignment horizontal="center" vertical="distributed"/>
    </xf>
    <xf numFmtId="4" fontId="23" fillId="0" borderId="0" xfId="1" applyNumberFormat="1" applyFont="1"/>
    <xf numFmtId="0" fontId="23" fillId="0" borderId="0" xfId="1" applyFont="1" applyAlignment="1">
      <alignment vertical="center"/>
    </xf>
    <xf numFmtId="4" fontId="23" fillId="0" borderId="0" xfId="1" applyNumberFormat="1" applyFont="1" applyAlignment="1">
      <alignment vertical="center"/>
    </xf>
    <xf numFmtId="4" fontId="24" fillId="0" borderId="0" xfId="1" applyNumberFormat="1" applyFont="1" applyAlignment="1">
      <alignment horizontal="left" vertical="center"/>
    </xf>
    <xf numFmtId="0" fontId="24" fillId="0" borderId="0" xfId="1" applyFont="1" applyAlignment="1">
      <alignment horizontal="left" vertical="center"/>
    </xf>
    <xf numFmtId="0" fontId="23" fillId="0" borderId="0" xfId="1" applyFont="1" applyAlignment="1">
      <alignment horizontal="center"/>
    </xf>
    <xf numFmtId="49" fontId="23" fillId="0" borderId="0" xfId="1" applyNumberFormat="1" applyFont="1" applyAlignment="1">
      <alignment horizontal="justify" vertical="distributed"/>
    </xf>
    <xf numFmtId="0" fontId="25" fillId="0" borderId="0" xfId="1" applyFont="1" applyAlignment="1">
      <alignment horizontal="justify" vertical="center" wrapText="1"/>
    </xf>
    <xf numFmtId="0" fontId="23" fillId="0" borderId="6" xfId="1" applyFont="1" applyBorder="1" applyAlignment="1">
      <alignment horizontal="justify" vertical="center" wrapText="1"/>
    </xf>
    <xf numFmtId="0" fontId="23" fillId="0" borderId="0" xfId="1" applyFont="1" applyAlignment="1">
      <alignment horizontal="justify" vertical="center" wrapText="1"/>
    </xf>
    <xf numFmtId="0" fontId="23" fillId="0" borderId="9" xfId="1" applyFont="1" applyBorder="1" applyAlignment="1">
      <alignment horizontal="justify" vertical="center" wrapText="1"/>
    </xf>
    <xf numFmtId="0" fontId="17" fillId="0" borderId="34" xfId="0" applyFont="1" applyBorder="1" applyAlignment="1">
      <alignment horizontal="center" vertical="center" wrapText="1"/>
    </xf>
    <xf numFmtId="0" fontId="17" fillId="0" borderId="1" xfId="0" applyFont="1" applyBorder="1" applyAlignment="1">
      <alignment horizontal="center" vertical="center"/>
    </xf>
    <xf numFmtId="0" fontId="17" fillId="0" borderId="10" xfId="0" applyFont="1" applyBorder="1" applyAlignment="1">
      <alignment horizontal="right"/>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right"/>
    </xf>
    <xf numFmtId="0" fontId="17" fillId="0" borderId="10" xfId="0" applyFont="1" applyBorder="1" applyAlignment="1">
      <alignment horizontal="right"/>
    </xf>
    <xf numFmtId="0" fontId="17" fillId="0" borderId="10" xfId="0" applyFont="1" applyBorder="1" applyAlignment="1">
      <alignment horizontal="right"/>
    </xf>
    <xf numFmtId="0" fontId="17" fillId="0" borderId="10" xfId="0" applyFont="1" applyBorder="1" applyAlignment="1">
      <alignment horizontal="right"/>
    </xf>
    <xf numFmtId="0" fontId="17" fillId="0" borderId="34" xfId="0" applyFont="1" applyBorder="1" applyAlignment="1">
      <alignment horizontal="center" vertical="center" wrapText="1"/>
    </xf>
    <xf numFmtId="0" fontId="17" fillId="0" borderId="8" xfId="0" applyFont="1" applyBorder="1" applyAlignment="1">
      <alignment horizontal="center" vertical="center"/>
    </xf>
    <xf numFmtId="0" fontId="17" fillId="0" borderId="34" xfId="0" applyFont="1" applyBorder="1" applyAlignment="1">
      <alignment horizontal="center" vertical="center"/>
    </xf>
    <xf numFmtId="0" fontId="17" fillId="0" borderId="10" xfId="0" applyFont="1" applyBorder="1" applyAlignment="1">
      <alignment horizontal="right"/>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36" xfId="0" applyFont="1" applyBorder="1" applyAlignment="1">
      <alignment horizontal="center" vertical="center" wrapText="1"/>
    </xf>
    <xf numFmtId="0" fontId="17" fillId="0" borderId="34" xfId="0" applyFont="1" applyBorder="1" applyAlignment="1">
      <alignment horizontal="center" vertical="center"/>
    </xf>
    <xf numFmtId="49" fontId="2" fillId="0" borderId="1"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49" fontId="2" fillId="0" borderId="35" xfId="0" applyNumberFormat="1" applyFont="1" applyBorder="1" applyAlignment="1">
      <alignment horizontal="center" vertical="top"/>
    </xf>
    <xf numFmtId="0" fontId="2" fillId="0" borderId="0" xfId="0" applyNumberFormat="1" applyFont="1" applyBorder="1" applyAlignment="1">
      <alignment horizontal="left"/>
    </xf>
    <xf numFmtId="0" fontId="2" fillId="0" borderId="6" xfId="0" applyNumberFormat="1" applyFont="1" applyBorder="1" applyAlignment="1">
      <alignment horizontal="left"/>
    </xf>
    <xf numFmtId="0" fontId="2" fillId="0" borderId="6" xfId="0" applyNumberFormat="1" applyFont="1" applyBorder="1" applyAlignment="1">
      <alignment horizontal="left" wrapText="1"/>
    </xf>
    <xf numFmtId="49" fontId="2" fillId="0" borderId="17" xfId="0" applyNumberFormat="1" applyFont="1" applyBorder="1" applyAlignment="1">
      <alignment horizontal="center"/>
    </xf>
    <xf numFmtId="49" fontId="2" fillId="0" borderId="9" xfId="0" applyNumberFormat="1" applyFont="1" applyBorder="1" applyAlignment="1">
      <alignment horizontal="center"/>
    </xf>
    <xf numFmtId="49" fontId="2" fillId="0" borderId="18" xfId="0" applyNumberFormat="1" applyFont="1" applyBorder="1" applyAlignment="1">
      <alignment horizontal="center"/>
    </xf>
    <xf numFmtId="0" fontId="6" fillId="0" borderId="0" xfId="0" applyNumberFormat="1" applyFont="1" applyBorder="1" applyAlignment="1">
      <alignment horizontal="right"/>
    </xf>
    <xf numFmtId="49" fontId="6" fillId="0" borderId="6" xfId="0" applyNumberFormat="1" applyFont="1" applyBorder="1" applyAlignment="1">
      <alignment horizontal="left"/>
    </xf>
    <xf numFmtId="49" fontId="2" fillId="0" borderId="19" xfId="0" applyNumberFormat="1" applyFont="1" applyBorder="1" applyAlignment="1">
      <alignment horizontal="center"/>
    </xf>
    <xf numFmtId="49" fontId="2" fillId="0" borderId="20" xfId="0" applyNumberFormat="1" applyFont="1" applyBorder="1" applyAlignment="1">
      <alignment horizontal="center"/>
    </xf>
    <xf numFmtId="49" fontId="2" fillId="0" borderId="21" xfId="0" applyNumberFormat="1" applyFont="1" applyBorder="1" applyAlignment="1">
      <alignment horizontal="center"/>
    </xf>
    <xf numFmtId="0" fontId="8" fillId="0" borderId="0" xfId="0" applyNumberFormat="1" applyFont="1" applyBorder="1" applyAlignment="1">
      <alignment horizontal="center"/>
    </xf>
    <xf numFmtId="49" fontId="2" fillId="0" borderId="12" xfId="0" applyNumberFormat="1" applyFont="1" applyBorder="1" applyAlignment="1">
      <alignment horizontal="center"/>
    </xf>
    <xf numFmtId="49" fontId="2" fillId="0" borderId="13" xfId="0" applyNumberFormat="1" applyFont="1" applyBorder="1" applyAlignment="1">
      <alignment horizontal="center"/>
    </xf>
    <xf numFmtId="49" fontId="2" fillId="0" borderId="16" xfId="0" applyNumberFormat="1" applyFont="1" applyBorder="1" applyAlignment="1">
      <alignment horizontal="center"/>
    </xf>
    <xf numFmtId="49" fontId="2" fillId="0" borderId="6" xfId="0" applyNumberFormat="1" applyFont="1" applyBorder="1" applyAlignment="1">
      <alignment horizontal="center"/>
    </xf>
    <xf numFmtId="0" fontId="2" fillId="0" borderId="0" xfId="0" applyNumberFormat="1" applyFont="1" applyBorder="1" applyAlignment="1">
      <alignment horizontal="right"/>
    </xf>
    <xf numFmtId="49" fontId="2" fillId="0" borderId="6" xfId="0" applyNumberFormat="1" applyFont="1" applyBorder="1" applyAlignment="1">
      <alignment horizontal="left"/>
    </xf>
    <xf numFmtId="0" fontId="6" fillId="0" borderId="0" xfId="0" applyNumberFormat="1" applyFont="1" applyBorder="1" applyAlignment="1">
      <alignment horizontal="left"/>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5" xfId="0" applyNumberFormat="1" applyFont="1" applyBorder="1" applyAlignment="1">
      <alignment horizontal="center" vertical="center"/>
    </xf>
    <xf numFmtId="0" fontId="4" fillId="0" borderId="6" xfId="0" applyNumberFormat="1" applyFont="1" applyBorder="1" applyAlignment="1">
      <alignment horizontal="right"/>
    </xf>
    <xf numFmtId="0" fontId="4" fillId="0" borderId="6" xfId="0" applyNumberFormat="1" applyFont="1" applyBorder="1" applyAlignment="1">
      <alignment horizontal="center"/>
    </xf>
    <xf numFmtId="0" fontId="4" fillId="0" borderId="0" xfId="0" applyNumberFormat="1" applyFont="1" applyBorder="1" applyAlignment="1">
      <alignment horizontal="center"/>
    </xf>
    <xf numFmtId="0" fontId="4" fillId="0" borderId="0" xfId="0" applyNumberFormat="1" applyFont="1" applyBorder="1" applyAlignment="1">
      <alignment horizontal="center" vertical="top" wrapText="1"/>
    </xf>
    <xf numFmtId="0" fontId="4" fillId="0" borderId="6" xfId="0" applyNumberFormat="1" applyFont="1" applyBorder="1" applyAlignment="1">
      <alignment horizontal="left"/>
    </xf>
    <xf numFmtId="0" fontId="5" fillId="0" borderId="2" xfId="0" applyNumberFormat="1" applyFont="1" applyBorder="1" applyAlignment="1">
      <alignment horizontal="center" vertical="top"/>
    </xf>
    <xf numFmtId="0" fontId="4" fillId="0" borderId="0" xfId="0" applyNumberFormat="1" applyFont="1" applyBorder="1" applyAlignment="1">
      <alignment horizontal="right"/>
    </xf>
    <xf numFmtId="49" fontId="4" fillId="0" borderId="6" xfId="0" applyNumberFormat="1" applyFont="1" applyBorder="1" applyAlignment="1">
      <alignment horizontal="center"/>
    </xf>
    <xf numFmtId="0" fontId="4" fillId="0" borderId="0" xfId="0" applyNumberFormat="1" applyFont="1" applyBorder="1" applyAlignment="1">
      <alignment horizontal="left"/>
    </xf>
    <xf numFmtId="49" fontId="4" fillId="0" borderId="6" xfId="0" applyNumberFormat="1" applyFont="1" applyBorder="1" applyAlignment="1">
      <alignment horizontal="left"/>
    </xf>
    <xf numFmtId="0" fontId="2" fillId="0" borderId="9" xfId="0" applyNumberFormat="1" applyFont="1" applyBorder="1" applyAlignment="1">
      <alignment horizontal="left"/>
    </xf>
    <xf numFmtId="49" fontId="2" fillId="0" borderId="14" xfId="0" applyNumberFormat="1" applyFont="1" applyBorder="1" applyAlignment="1">
      <alignment horizontal="center"/>
    </xf>
    <xf numFmtId="49" fontId="2" fillId="0" borderId="15" xfId="0" applyNumberFormat="1" applyFont="1" applyBorder="1" applyAlignment="1">
      <alignment horizontal="center"/>
    </xf>
    <xf numFmtId="0" fontId="2" fillId="0" borderId="1" xfId="0" applyNumberFormat="1" applyFont="1" applyBorder="1" applyAlignment="1">
      <alignment horizontal="right"/>
    </xf>
    <xf numFmtId="0" fontId="2" fillId="0" borderId="2" xfId="0" applyNumberFormat="1" applyFont="1" applyBorder="1" applyAlignment="1">
      <alignment horizontal="right"/>
    </xf>
    <xf numFmtId="49" fontId="2" fillId="0" borderId="9" xfId="0" applyNumberFormat="1" applyFont="1" applyBorder="1" applyAlignment="1">
      <alignment horizontal="left"/>
    </xf>
    <xf numFmtId="0" fontId="2" fillId="0" borderId="2" xfId="0" applyNumberFormat="1" applyFont="1" applyBorder="1" applyAlignment="1">
      <alignment horizontal="left"/>
    </xf>
    <xf numFmtId="0" fontId="2" fillId="0" borderId="3" xfId="0" applyNumberFormat="1" applyFont="1" applyBorder="1" applyAlignment="1">
      <alignment horizontal="left"/>
    </xf>
    <xf numFmtId="0" fontId="2" fillId="0" borderId="8" xfId="0" applyNumberFormat="1" applyFont="1" applyBorder="1" applyAlignment="1">
      <alignment horizontal="center" vertical="top" wrapText="1"/>
    </xf>
    <xf numFmtId="0" fontId="2" fillId="0" borderId="6"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2" fillId="0" borderId="6"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4" xfId="0" applyNumberFormat="1" applyFont="1" applyBorder="1" applyAlignment="1">
      <alignment horizontal="center" vertical="center"/>
    </xf>
    <xf numFmtId="4" fontId="2" fillId="0" borderId="15" xfId="0" applyNumberFormat="1" applyFont="1" applyBorder="1" applyAlignment="1">
      <alignment horizontal="center"/>
    </xf>
    <xf numFmtId="4" fontId="2" fillId="0" borderId="13" xfId="0" applyNumberFormat="1" applyFont="1" applyBorder="1" applyAlignment="1">
      <alignment horizontal="center"/>
    </xf>
    <xf numFmtId="4" fontId="2" fillId="0" borderId="14" xfId="0" applyNumberFormat="1" applyFont="1" applyBorder="1" applyAlignment="1">
      <alignment horizontal="center"/>
    </xf>
    <xf numFmtId="0" fontId="2" fillId="0" borderId="15" xfId="0" applyNumberFormat="1" applyFont="1" applyBorder="1" applyAlignment="1">
      <alignment horizontal="center"/>
    </xf>
    <xf numFmtId="0" fontId="2" fillId="0" borderId="13" xfId="0" applyNumberFormat="1" applyFont="1" applyBorder="1" applyAlignment="1">
      <alignment horizontal="center"/>
    </xf>
    <xf numFmtId="0" fontId="2" fillId="0" borderId="16" xfId="0" applyNumberFormat="1" applyFont="1" applyBorder="1" applyAlignment="1">
      <alignment horizontal="center"/>
    </xf>
    <xf numFmtId="0" fontId="2" fillId="0" borderId="34" xfId="0" applyNumberFormat="1" applyFont="1" applyBorder="1" applyAlignment="1">
      <alignment horizontal="center" vertical="center" wrapText="1"/>
    </xf>
    <xf numFmtId="49" fontId="2" fillId="0" borderId="9" xfId="0" applyNumberFormat="1" applyFont="1" applyBorder="1" applyAlignment="1">
      <alignment horizontal="center" vertical="top"/>
    </xf>
    <xf numFmtId="49" fontId="2" fillId="0" borderId="11" xfId="0" applyNumberFormat="1" applyFont="1" applyBorder="1" applyAlignment="1">
      <alignment horizontal="center" vertical="top"/>
    </xf>
    <xf numFmtId="4" fontId="2" fillId="0" borderId="10" xfId="0" applyNumberFormat="1" applyFont="1" applyBorder="1" applyAlignment="1">
      <alignment horizontal="center"/>
    </xf>
    <xf numFmtId="4" fontId="2" fillId="0" borderId="9" xfId="0" applyNumberFormat="1" applyFont="1" applyBorder="1" applyAlignment="1">
      <alignment horizontal="center"/>
    </xf>
    <xf numFmtId="4" fontId="2" fillId="0" borderId="11" xfId="0" applyNumberFormat="1" applyFont="1" applyBorder="1" applyAlignment="1">
      <alignment horizontal="center"/>
    </xf>
    <xf numFmtId="0" fontId="2" fillId="0" borderId="10" xfId="0" applyNumberFormat="1" applyFont="1" applyBorder="1" applyAlignment="1">
      <alignment horizontal="center"/>
    </xf>
    <xf numFmtId="0" fontId="2" fillId="0" borderId="9" xfId="0" applyNumberFormat="1" applyFont="1" applyBorder="1" applyAlignment="1">
      <alignment horizontal="center"/>
    </xf>
    <xf numFmtId="0" fontId="2" fillId="0" borderId="18" xfId="0" applyNumberFormat="1" applyFont="1" applyBorder="1" applyAlignment="1">
      <alignment horizontal="center"/>
    </xf>
    <xf numFmtId="0" fontId="2" fillId="0" borderId="9" xfId="0" applyNumberFormat="1" applyFont="1" applyBorder="1" applyAlignment="1">
      <alignment horizontal="left" wrapText="1" indent="1"/>
    </xf>
    <xf numFmtId="0" fontId="2" fillId="0" borderId="9" xfId="0" applyNumberFormat="1" applyFont="1" applyBorder="1" applyAlignment="1">
      <alignment horizontal="left" indent="1"/>
    </xf>
    <xf numFmtId="49" fontId="2" fillId="0" borderId="11" xfId="0" applyNumberFormat="1" applyFont="1" applyBorder="1" applyAlignment="1">
      <alignment horizontal="center"/>
    </xf>
    <xf numFmtId="49" fontId="2" fillId="0" borderId="10" xfId="0" applyNumberFormat="1" applyFont="1" applyBorder="1" applyAlignment="1">
      <alignment horizontal="center"/>
    </xf>
    <xf numFmtId="0" fontId="8" fillId="0" borderId="9" xfId="0" applyNumberFormat="1" applyFont="1" applyBorder="1" applyAlignment="1">
      <alignment horizontal="left"/>
    </xf>
    <xf numFmtId="49" fontId="8" fillId="0" borderId="17" xfId="0" applyNumberFormat="1" applyFont="1" applyBorder="1" applyAlignment="1">
      <alignment horizontal="center"/>
    </xf>
    <xf numFmtId="49" fontId="8" fillId="0" borderId="9" xfId="0" applyNumberFormat="1" applyFont="1" applyBorder="1" applyAlignment="1">
      <alignment horizontal="center"/>
    </xf>
    <xf numFmtId="49" fontId="8" fillId="0" borderId="11" xfId="0" applyNumberFormat="1" applyFont="1" applyBorder="1" applyAlignment="1">
      <alignment horizontal="center"/>
    </xf>
    <xf numFmtId="49" fontId="8" fillId="0" borderId="10" xfId="0" applyNumberFormat="1" applyFont="1" applyBorder="1" applyAlignment="1">
      <alignment horizontal="center"/>
    </xf>
    <xf numFmtId="0" fontId="2" fillId="0" borderId="9" xfId="0" applyNumberFormat="1" applyFont="1" applyBorder="1" applyAlignment="1">
      <alignment horizontal="left" wrapText="1" indent="3"/>
    </xf>
    <xf numFmtId="0" fontId="2" fillId="0" borderId="9" xfId="0" applyNumberFormat="1" applyFont="1" applyBorder="1" applyAlignment="1">
      <alignment horizontal="left" indent="3"/>
    </xf>
    <xf numFmtId="0" fontId="2" fillId="0" borderId="6" xfId="0" applyNumberFormat="1" applyFont="1" applyBorder="1" applyAlignment="1">
      <alignment horizontal="left" wrapText="1" indent="1"/>
    </xf>
    <xf numFmtId="0" fontId="2" fillId="0" borderId="6" xfId="0" applyNumberFormat="1" applyFont="1" applyBorder="1" applyAlignment="1">
      <alignment horizontal="left" indent="1"/>
    </xf>
    <xf numFmtId="0" fontId="2" fillId="0" borderId="25" xfId="0" applyNumberFormat="1" applyFont="1" applyBorder="1" applyAlignment="1">
      <alignment horizontal="left" indent="1"/>
    </xf>
    <xf numFmtId="0" fontId="2" fillId="0" borderId="1" xfId="0" applyNumberFormat="1" applyFont="1" applyBorder="1" applyAlignment="1">
      <alignment horizontal="center"/>
    </xf>
    <xf numFmtId="0" fontId="2" fillId="0" borderId="2" xfId="0" applyNumberFormat="1" applyFont="1" applyBorder="1" applyAlignment="1">
      <alignment horizontal="center"/>
    </xf>
    <xf numFmtId="0" fontId="2" fillId="0" borderId="28" xfId="0" applyNumberFormat="1" applyFont="1" applyBorder="1" applyAlignment="1">
      <alignment horizontal="center"/>
    </xf>
    <xf numFmtId="0" fontId="2" fillId="0" borderId="22" xfId="0" applyNumberFormat="1" applyFont="1" applyBorder="1" applyAlignment="1">
      <alignment horizontal="center"/>
    </xf>
    <xf numFmtId="0" fontId="2" fillId="0" borderId="23" xfId="0" applyNumberFormat="1" applyFont="1" applyBorder="1" applyAlignment="1">
      <alignment horizontal="center"/>
    </xf>
    <xf numFmtId="0" fontId="2" fillId="0" borderId="29" xfId="0" applyNumberFormat="1" applyFont="1" applyBorder="1" applyAlignment="1">
      <alignment horizontal="center"/>
    </xf>
    <xf numFmtId="4" fontId="2" fillId="0" borderId="1" xfId="0" applyNumberFormat="1" applyFont="1" applyBorder="1" applyAlignment="1">
      <alignment horizontal="center"/>
    </xf>
    <xf numFmtId="4" fontId="2" fillId="0" borderId="2" xfId="0" applyNumberFormat="1" applyFont="1" applyBorder="1" applyAlignment="1">
      <alignment horizontal="center"/>
    </xf>
    <xf numFmtId="4" fontId="2" fillId="0" borderId="3" xfId="0" applyNumberFormat="1" applyFont="1" applyBorder="1" applyAlignment="1">
      <alignment horizontal="center"/>
    </xf>
    <xf numFmtId="4" fontId="2" fillId="0" borderId="22" xfId="0" applyNumberFormat="1" applyFont="1" applyBorder="1" applyAlignment="1">
      <alignment horizontal="center"/>
    </xf>
    <xf numFmtId="4" fontId="2" fillId="0" borderId="23" xfId="0" applyNumberFormat="1" applyFont="1" applyBorder="1" applyAlignment="1">
      <alignment horizontal="center"/>
    </xf>
    <xf numFmtId="4" fontId="2" fillId="0" borderId="24" xfId="0" applyNumberFormat="1" applyFont="1" applyBorder="1" applyAlignment="1">
      <alignment horizontal="center"/>
    </xf>
    <xf numFmtId="0" fontId="2" fillId="0" borderId="2" xfId="0" applyNumberFormat="1" applyFont="1" applyBorder="1" applyAlignment="1">
      <alignment horizontal="left" indent="2"/>
    </xf>
    <xf numFmtId="0" fontId="2" fillId="0" borderId="6" xfId="0" applyNumberFormat="1" applyFont="1" applyBorder="1" applyAlignment="1">
      <alignment horizontal="left" indent="2"/>
    </xf>
    <xf numFmtId="0" fontId="2" fillId="0" borderId="25" xfId="0" applyNumberFormat="1" applyFont="1" applyBorder="1" applyAlignment="1">
      <alignment horizontal="left" indent="2"/>
    </xf>
    <xf numFmtId="49" fontId="2" fillId="0" borderId="26"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49" fontId="2" fillId="0" borderId="27" xfId="0" applyNumberFormat="1" applyFont="1" applyBorder="1" applyAlignment="1">
      <alignment horizontal="center"/>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1" xfId="0" applyNumberFormat="1" applyFont="1" applyBorder="1" applyAlignment="1">
      <alignment horizontal="center"/>
    </xf>
    <xf numFmtId="49" fontId="2" fillId="0" borderId="22" xfId="0" applyNumberFormat="1" applyFont="1" applyBorder="1" applyAlignment="1">
      <alignment horizontal="center"/>
    </xf>
    <xf numFmtId="49" fontId="2" fillId="0" borderId="30" xfId="0" applyNumberFormat="1" applyFont="1" applyBorder="1" applyAlignment="1">
      <alignment horizontal="center"/>
    </xf>
    <xf numFmtId="49" fontId="2" fillId="0" borderId="4" xfId="0" applyNumberFormat="1" applyFont="1" applyBorder="1" applyAlignment="1">
      <alignment horizontal="center"/>
    </xf>
    <xf numFmtId="49" fontId="2" fillId="0" borderId="8" xfId="0" applyNumberFormat="1" applyFont="1" applyBorder="1" applyAlignment="1">
      <alignment horizontal="center"/>
    </xf>
    <xf numFmtId="4" fontId="2" fillId="0" borderId="8" xfId="0" applyNumberFormat="1" applyFont="1" applyBorder="1" applyAlignment="1">
      <alignment horizontal="center"/>
    </xf>
    <xf numFmtId="4" fontId="2" fillId="0" borderId="6" xfId="0" applyNumberFormat="1" applyFont="1" applyBorder="1" applyAlignment="1">
      <alignment horizontal="center"/>
    </xf>
    <xf numFmtId="4" fontId="2" fillId="0" borderId="4" xfId="0" applyNumberFormat="1" applyFont="1" applyBorder="1" applyAlignment="1">
      <alignment horizontal="center"/>
    </xf>
    <xf numFmtId="0" fontId="2" fillId="0" borderId="8" xfId="0" applyNumberFormat="1" applyFont="1" applyBorder="1" applyAlignment="1">
      <alignment horizontal="center"/>
    </xf>
    <xf numFmtId="0" fontId="2" fillId="0" borderId="6" xfId="0" applyNumberFormat="1" applyFont="1" applyBorder="1" applyAlignment="1">
      <alignment horizontal="center"/>
    </xf>
    <xf numFmtId="0" fontId="2" fillId="0" borderId="25" xfId="0" applyNumberFormat="1" applyFont="1" applyBorder="1" applyAlignment="1">
      <alignment horizontal="center"/>
    </xf>
    <xf numFmtId="0" fontId="2" fillId="0" borderId="2" xfId="0" applyNumberFormat="1" applyFont="1" applyBorder="1" applyAlignment="1">
      <alignment horizontal="left" indent="3"/>
    </xf>
    <xf numFmtId="0" fontId="2" fillId="0" borderId="6" xfId="0" applyNumberFormat="1" applyFont="1" applyBorder="1" applyAlignment="1">
      <alignment horizontal="left" wrapText="1" indent="3"/>
    </xf>
    <xf numFmtId="0" fontId="2" fillId="0" borderId="25" xfId="0" applyNumberFormat="1" applyFont="1" applyBorder="1" applyAlignment="1">
      <alignment horizontal="left" wrapText="1" indent="3"/>
    </xf>
    <xf numFmtId="0" fontId="2" fillId="0" borderId="6" xfId="0" applyNumberFormat="1" applyFont="1" applyBorder="1" applyAlignment="1">
      <alignment horizontal="left" indent="3"/>
    </xf>
    <xf numFmtId="0" fontId="2" fillId="0" borderId="25" xfId="0" applyNumberFormat="1" applyFont="1" applyBorder="1" applyAlignment="1">
      <alignment horizontal="left" indent="3"/>
    </xf>
    <xf numFmtId="4" fontId="2" fillId="3" borderId="10" xfId="0" applyNumberFormat="1" applyFont="1" applyFill="1" applyBorder="1" applyAlignment="1">
      <alignment horizontal="center"/>
    </xf>
    <xf numFmtId="4" fontId="2" fillId="3" borderId="9" xfId="0" applyNumberFormat="1" applyFont="1" applyFill="1" applyBorder="1" applyAlignment="1">
      <alignment horizontal="center"/>
    </xf>
    <xf numFmtId="4" fontId="2" fillId="3" borderId="11" xfId="0" applyNumberFormat="1" applyFont="1" applyFill="1" applyBorder="1" applyAlignment="1">
      <alignment horizontal="center"/>
    </xf>
    <xf numFmtId="0" fontId="2" fillId="3" borderId="10" xfId="0" applyNumberFormat="1" applyFont="1" applyFill="1" applyBorder="1" applyAlignment="1">
      <alignment horizontal="center"/>
    </xf>
    <xf numFmtId="0" fontId="2" fillId="3" borderId="9" xfId="0" applyNumberFormat="1" applyFont="1" applyFill="1" applyBorder="1" applyAlignment="1">
      <alignment horizontal="center"/>
    </xf>
    <xf numFmtId="0" fontId="2" fillId="3" borderId="18" xfId="0" applyNumberFormat="1" applyFont="1" applyFill="1" applyBorder="1" applyAlignment="1">
      <alignment horizontal="center"/>
    </xf>
    <xf numFmtId="0" fontId="2" fillId="0" borderId="9" xfId="0" applyNumberFormat="1" applyFont="1" applyBorder="1" applyAlignment="1">
      <alignment horizontal="left" wrapText="1" indent="2"/>
    </xf>
    <xf numFmtId="0" fontId="2" fillId="0" borderId="9" xfId="0" applyNumberFormat="1" applyFont="1" applyBorder="1" applyAlignment="1">
      <alignment horizontal="left" indent="2"/>
    </xf>
    <xf numFmtId="0" fontId="12" fillId="3" borderId="9" xfId="0" applyNumberFormat="1" applyFont="1" applyFill="1" applyBorder="1" applyAlignment="1">
      <alignment horizontal="left" wrapText="1" indent="3"/>
    </xf>
    <xf numFmtId="0" fontId="12" fillId="3" borderId="9" xfId="0" applyNumberFormat="1" applyFont="1" applyFill="1" applyBorder="1" applyAlignment="1">
      <alignment horizontal="left" indent="3"/>
    </xf>
    <xf numFmtId="49" fontId="2" fillId="3" borderId="17" xfId="0" applyNumberFormat="1" applyFont="1" applyFill="1" applyBorder="1" applyAlignment="1">
      <alignment horizontal="center"/>
    </xf>
    <xf numFmtId="49" fontId="2" fillId="3" borderId="9" xfId="0" applyNumberFormat="1" applyFont="1" applyFill="1" applyBorder="1" applyAlignment="1">
      <alignment horizontal="center"/>
    </xf>
    <xf numFmtId="49" fontId="2" fillId="3" borderId="11" xfId="0" applyNumberFormat="1" applyFont="1" applyFill="1" applyBorder="1" applyAlignment="1">
      <alignment horizontal="center"/>
    </xf>
    <xf numFmtId="49" fontId="2" fillId="3" borderId="10" xfId="0" applyNumberFormat="1" applyFont="1" applyFill="1" applyBorder="1" applyAlignment="1">
      <alignment horizontal="center"/>
    </xf>
    <xf numFmtId="0" fontId="2" fillId="0" borderId="9" xfId="0" applyNumberFormat="1" applyFont="1" applyBorder="1" applyAlignment="1">
      <alignment horizontal="left" wrapText="1" indent="4"/>
    </xf>
    <xf numFmtId="0" fontId="2" fillId="0" borderId="9" xfId="0" applyNumberFormat="1" applyFont="1" applyBorder="1" applyAlignment="1">
      <alignment horizontal="left" indent="4"/>
    </xf>
    <xf numFmtId="4" fontId="2" fillId="0" borderId="32" xfId="0" applyNumberFormat="1" applyFont="1" applyBorder="1" applyAlignment="1">
      <alignment horizontal="center"/>
    </xf>
    <xf numFmtId="4" fontId="2" fillId="0" borderId="20" xfId="0" applyNumberFormat="1" applyFont="1" applyBorder="1" applyAlignment="1">
      <alignment horizontal="center"/>
    </xf>
    <xf numFmtId="4" fontId="2" fillId="0" borderId="31" xfId="0" applyNumberFormat="1" applyFont="1" applyBorder="1" applyAlignment="1">
      <alignment horizontal="center"/>
    </xf>
    <xf numFmtId="0" fontId="2" fillId="0" borderId="32" xfId="0" applyNumberFormat="1" applyFont="1" applyBorder="1" applyAlignment="1">
      <alignment horizontal="center"/>
    </xf>
    <xf numFmtId="0" fontId="2" fillId="0" borderId="20" xfId="0" applyNumberFormat="1" applyFont="1" applyBorder="1" applyAlignment="1">
      <alignment horizontal="center"/>
    </xf>
    <xf numFmtId="0" fontId="2" fillId="0" borderId="21" xfId="0" applyNumberFormat="1" applyFont="1" applyBorder="1" applyAlignment="1">
      <alignment horizontal="center"/>
    </xf>
    <xf numFmtId="0" fontId="2" fillId="0" borderId="6" xfId="0" applyNumberFormat="1" applyFont="1" applyBorder="1" applyAlignment="1">
      <alignment horizontal="left" wrapText="1" indent="4"/>
    </xf>
    <xf numFmtId="0" fontId="2" fillId="0" borderId="6" xfId="0" applyNumberFormat="1" applyFont="1" applyBorder="1" applyAlignment="1">
      <alignment horizontal="left" indent="4"/>
    </xf>
    <xf numFmtId="0" fontId="2" fillId="0" borderId="25" xfId="0" applyNumberFormat="1" applyFont="1" applyBorder="1" applyAlignment="1">
      <alignment horizontal="left" indent="4"/>
    </xf>
    <xf numFmtId="49" fontId="2" fillId="0" borderId="31" xfId="0" applyNumberFormat="1" applyFont="1" applyBorder="1" applyAlignment="1">
      <alignment horizontal="center"/>
    </xf>
    <xf numFmtId="49" fontId="2" fillId="0" borderId="32" xfId="0" applyNumberFormat="1" applyFont="1" applyBorder="1" applyAlignment="1">
      <alignment horizontal="center"/>
    </xf>
    <xf numFmtId="4" fontId="2" fillId="4" borderId="10" xfId="0" applyNumberFormat="1" applyFont="1" applyFill="1" applyBorder="1" applyAlignment="1">
      <alignment horizontal="center"/>
    </xf>
    <xf numFmtId="4" fontId="2" fillId="4" borderId="9" xfId="0" applyNumberFormat="1" applyFont="1" applyFill="1" applyBorder="1" applyAlignment="1">
      <alignment horizontal="center"/>
    </xf>
    <xf numFmtId="4" fontId="2" fillId="4" borderId="11" xfId="0" applyNumberFormat="1" applyFont="1" applyFill="1" applyBorder="1" applyAlignment="1">
      <alignment horizontal="center"/>
    </xf>
    <xf numFmtId="0" fontId="2" fillId="3" borderId="6" xfId="0" applyNumberFormat="1" applyFont="1" applyFill="1" applyBorder="1" applyAlignment="1">
      <alignment horizontal="left" indent="4"/>
    </xf>
    <xf numFmtId="0" fontId="10" fillId="0" borderId="0" xfId="0" applyNumberFormat="1" applyFont="1" applyBorder="1" applyAlignment="1">
      <alignment horizontal="justify" wrapText="1"/>
    </xf>
    <xf numFmtId="0" fontId="10" fillId="0" borderId="0" xfId="0" applyNumberFormat="1" applyFont="1" applyBorder="1" applyAlignment="1">
      <alignment horizontal="left"/>
    </xf>
    <xf numFmtId="0" fontId="10" fillId="0" borderId="0" xfId="0" applyNumberFormat="1" applyFont="1" applyBorder="1" applyAlignment="1">
      <alignment horizontal="left" wrapText="1"/>
    </xf>
    <xf numFmtId="4" fontId="2" fillId="3" borderId="8" xfId="0" applyNumberFormat="1" applyFont="1" applyFill="1" applyBorder="1" applyAlignment="1">
      <alignment horizontal="center"/>
    </xf>
    <xf numFmtId="4" fontId="2" fillId="3" borderId="6" xfId="0" applyNumberFormat="1" applyFont="1" applyFill="1" applyBorder="1" applyAlignment="1">
      <alignment horizontal="center"/>
    </xf>
    <xf numFmtId="4" fontId="2" fillId="3" borderId="4" xfId="0" applyNumberFormat="1" applyFont="1" applyFill="1" applyBorder="1" applyAlignment="1">
      <alignment horizontal="center"/>
    </xf>
    <xf numFmtId="49" fontId="2" fillId="3" borderId="26" xfId="0" applyNumberFormat="1" applyFont="1" applyFill="1" applyBorder="1" applyAlignment="1">
      <alignment horizontal="center"/>
    </xf>
    <xf numFmtId="49" fontId="2" fillId="3" borderId="2" xfId="0" applyNumberFormat="1" applyFont="1" applyFill="1" applyBorder="1" applyAlignment="1">
      <alignment horizontal="center"/>
    </xf>
    <xf numFmtId="49" fontId="2" fillId="3" borderId="3" xfId="0" applyNumberFormat="1" applyFont="1" applyFill="1" applyBorder="1" applyAlignment="1">
      <alignment horizontal="center"/>
    </xf>
    <xf numFmtId="49" fontId="2" fillId="3" borderId="30" xfId="0" applyNumberFormat="1" applyFont="1" applyFill="1" applyBorder="1" applyAlignment="1">
      <alignment horizontal="center"/>
    </xf>
    <xf numFmtId="49" fontId="2" fillId="3" borderId="6" xfId="0" applyNumberFormat="1" applyFont="1" applyFill="1" applyBorder="1" applyAlignment="1">
      <alignment horizontal="center"/>
    </xf>
    <xf numFmtId="49" fontId="2" fillId="3" borderId="4" xfId="0" applyNumberFormat="1" applyFont="1" applyFill="1" applyBorder="1" applyAlignment="1">
      <alignment horizontal="center"/>
    </xf>
    <xf numFmtId="49" fontId="2" fillId="3" borderId="1" xfId="0" applyNumberFormat="1" applyFont="1" applyFill="1" applyBorder="1" applyAlignment="1">
      <alignment horizontal="center"/>
    </xf>
    <xf numFmtId="49" fontId="2" fillId="3" borderId="8" xfId="0" applyNumberFormat="1" applyFont="1" applyFill="1" applyBorder="1" applyAlignment="1">
      <alignment horizontal="center"/>
    </xf>
    <xf numFmtId="4" fontId="2" fillId="3" borderId="1" xfId="0" applyNumberFormat="1" applyFont="1" applyFill="1" applyBorder="1" applyAlignment="1">
      <alignment horizontal="center"/>
    </xf>
    <xf numFmtId="4" fontId="2" fillId="3" borderId="2" xfId="0" applyNumberFormat="1" applyFont="1" applyFill="1" applyBorder="1" applyAlignment="1">
      <alignment horizontal="center"/>
    </xf>
    <xf numFmtId="4" fontId="2" fillId="3" borderId="3" xfId="0" applyNumberFormat="1" applyFont="1" applyFill="1" applyBorder="1" applyAlignment="1">
      <alignment horizontal="center"/>
    </xf>
    <xf numFmtId="49" fontId="2" fillId="3" borderId="28" xfId="0" applyNumberFormat="1" applyFont="1" applyFill="1" applyBorder="1" applyAlignment="1">
      <alignment horizontal="center"/>
    </xf>
    <xf numFmtId="49" fontId="2" fillId="3" borderId="25" xfId="0" applyNumberFormat="1" applyFont="1" applyFill="1" applyBorder="1" applyAlignment="1">
      <alignment horizontal="center"/>
    </xf>
    <xf numFmtId="0" fontId="2" fillId="3" borderId="2" xfId="0" applyNumberFormat="1" applyFont="1" applyFill="1" applyBorder="1" applyAlignment="1">
      <alignment horizontal="left" indent="4"/>
    </xf>
    <xf numFmtId="49" fontId="2" fillId="3" borderId="7" xfId="0" applyNumberFormat="1" applyFont="1" applyFill="1" applyBorder="1" applyAlignment="1">
      <alignment horizontal="center"/>
    </xf>
    <xf numFmtId="49" fontId="2" fillId="3" borderId="0" xfId="0" applyNumberFormat="1" applyFont="1" applyFill="1" applyBorder="1" applyAlignment="1">
      <alignment horizontal="center"/>
    </xf>
    <xf numFmtId="49" fontId="2" fillId="3" borderId="38" xfId="0" applyNumberFormat="1" applyFont="1" applyFill="1" applyBorder="1" applyAlignment="1">
      <alignment horizontal="center"/>
    </xf>
    <xf numFmtId="0" fontId="2" fillId="3" borderId="1" xfId="0" applyNumberFormat="1" applyFont="1" applyFill="1" applyBorder="1" applyAlignment="1">
      <alignment horizontal="left" indent="4"/>
    </xf>
    <xf numFmtId="0" fontId="2" fillId="3" borderId="8" xfId="0" applyNumberFormat="1" applyFont="1" applyFill="1" applyBorder="1" applyAlignment="1">
      <alignment horizontal="left" indent="4"/>
    </xf>
    <xf numFmtId="49" fontId="2" fillId="3" borderId="33" xfId="0" applyNumberFormat="1" applyFont="1" applyFill="1" applyBorder="1" applyAlignment="1">
      <alignment horizontal="center"/>
    </xf>
    <xf numFmtId="49" fontId="2" fillId="3" borderId="5" xfId="0" applyNumberFormat="1" applyFont="1" applyFill="1" applyBorder="1" applyAlignment="1">
      <alignment horizontal="center"/>
    </xf>
    <xf numFmtId="49" fontId="2" fillId="0" borderId="10" xfId="0" applyNumberFormat="1" applyFont="1" applyFill="1" applyBorder="1" applyAlignment="1">
      <alignment horizontal="center"/>
    </xf>
    <xf numFmtId="49" fontId="2" fillId="0" borderId="9" xfId="0" applyNumberFormat="1" applyFont="1" applyFill="1" applyBorder="1" applyAlignment="1">
      <alignment horizontal="center"/>
    </xf>
    <xf numFmtId="49" fontId="2" fillId="0" borderId="18" xfId="0" applyNumberFormat="1" applyFont="1" applyFill="1" applyBorder="1" applyAlignment="1">
      <alignment horizontal="center"/>
    </xf>
    <xf numFmtId="49" fontId="2" fillId="3" borderId="18" xfId="0" applyNumberFormat="1" applyFont="1" applyFill="1" applyBorder="1" applyAlignment="1">
      <alignment horizontal="center"/>
    </xf>
    <xf numFmtId="0" fontId="2" fillId="0" borderId="0" xfId="0" applyNumberFormat="1" applyFont="1" applyBorder="1" applyAlignment="1">
      <alignment horizontal="center" wrapText="1"/>
    </xf>
    <xf numFmtId="0" fontId="2" fillId="0" borderId="10" xfId="0" applyNumberFormat="1" applyFont="1" applyBorder="1" applyAlignment="1">
      <alignment horizontal="center" vertical="center"/>
    </xf>
    <xf numFmtId="0" fontId="2" fillId="0" borderId="9" xfId="0" applyNumberFormat="1" applyFont="1" applyBorder="1" applyAlignment="1">
      <alignment horizontal="center" vertical="center"/>
    </xf>
    <xf numFmtId="0" fontId="8" fillId="0" borderId="10" xfId="0" applyNumberFormat="1" applyFont="1" applyBorder="1" applyAlignment="1">
      <alignment horizontal="left"/>
    </xf>
    <xf numFmtId="49" fontId="8" fillId="0" borderId="12" xfId="0" applyNumberFormat="1" applyFont="1" applyBorder="1" applyAlignment="1">
      <alignment horizontal="center"/>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2" fontId="2" fillId="0" borderId="15" xfId="0" applyNumberFormat="1" applyFont="1" applyBorder="1" applyAlignment="1">
      <alignment horizontal="center"/>
    </xf>
    <xf numFmtId="2" fontId="2" fillId="0" borderId="13" xfId="0" applyNumberFormat="1" applyFont="1" applyBorder="1" applyAlignment="1">
      <alignment horizontal="center"/>
    </xf>
    <xf numFmtId="2" fontId="2" fillId="0" borderId="14" xfId="0" applyNumberFormat="1" applyFont="1" applyBorder="1" applyAlignment="1">
      <alignment horizontal="center"/>
    </xf>
    <xf numFmtId="2" fontId="2" fillId="0" borderId="10" xfId="0" applyNumberFormat="1" applyFont="1" applyBorder="1" applyAlignment="1">
      <alignment horizontal="center"/>
    </xf>
    <xf numFmtId="2" fontId="2" fillId="0" borderId="9" xfId="0" applyNumberFormat="1" applyFont="1" applyBorder="1" applyAlignment="1">
      <alignment horizontal="center"/>
    </xf>
    <xf numFmtId="2" fontId="2" fillId="0" borderId="11" xfId="0" applyNumberFormat="1" applyFont="1" applyBorder="1" applyAlignment="1">
      <alignment horizontal="center"/>
    </xf>
    <xf numFmtId="0" fontId="2" fillId="0" borderId="10" xfId="0" applyNumberFormat="1" applyFont="1" applyBorder="1" applyAlignment="1">
      <alignment horizontal="left" wrapText="1" indent="1"/>
    </xf>
    <xf numFmtId="0" fontId="2" fillId="0" borderId="10" xfId="0" applyNumberFormat="1" applyFont="1" applyBorder="1" applyAlignment="1">
      <alignment horizontal="left" wrapText="1" indent="2"/>
    </xf>
    <xf numFmtId="0" fontId="2" fillId="0" borderId="10" xfId="0" applyNumberFormat="1" applyFont="1" applyBorder="1" applyAlignment="1">
      <alignment horizontal="left" wrapText="1" indent="3"/>
    </xf>
    <xf numFmtId="2" fontId="2" fillId="0" borderId="32" xfId="0" applyNumberFormat="1" applyFont="1" applyBorder="1" applyAlignment="1">
      <alignment horizontal="center"/>
    </xf>
    <xf numFmtId="2" fontId="2" fillId="0" borderId="20" xfId="0" applyNumberFormat="1" applyFont="1" applyBorder="1" applyAlignment="1">
      <alignment horizontal="center"/>
    </xf>
    <xf numFmtId="2" fontId="2" fillId="0" borderId="31" xfId="0" applyNumberFormat="1" applyFont="1" applyBorder="1" applyAlignment="1">
      <alignment horizontal="center"/>
    </xf>
    <xf numFmtId="0" fontId="2" fillId="0" borderId="10" xfId="0" applyNumberFormat="1" applyFont="1" applyBorder="1" applyAlignment="1">
      <alignment horizontal="left" wrapText="1"/>
    </xf>
    <xf numFmtId="0" fontId="2" fillId="0" borderId="8" xfId="0" applyNumberFormat="1" applyFont="1" applyBorder="1" applyAlignment="1">
      <alignment horizontal="left" wrapText="1" indent="4"/>
    </xf>
    <xf numFmtId="2" fontId="2" fillId="0" borderId="1" xfId="0" applyNumberFormat="1" applyFont="1" applyBorder="1" applyAlignment="1">
      <alignment horizontal="center"/>
    </xf>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2" fontId="2" fillId="0" borderId="8" xfId="0" applyNumberFormat="1" applyFont="1" applyBorder="1" applyAlignment="1">
      <alignment horizontal="center"/>
    </xf>
    <xf numFmtId="2" fontId="2" fillId="0" borderId="6" xfId="0" applyNumberFormat="1" applyFont="1" applyBorder="1" applyAlignment="1">
      <alignment horizontal="center"/>
    </xf>
    <xf numFmtId="2" fontId="2" fillId="0" borderId="4" xfId="0" applyNumberFormat="1" applyFont="1" applyBorder="1" applyAlignment="1">
      <alignment horizontal="center"/>
    </xf>
    <xf numFmtId="2" fontId="2" fillId="0" borderId="22" xfId="0" applyNumberFormat="1" applyFont="1" applyBorder="1" applyAlignment="1">
      <alignment horizontal="center"/>
    </xf>
    <xf numFmtId="2" fontId="2" fillId="0" borderId="23" xfId="0" applyNumberFormat="1" applyFont="1" applyBorder="1" applyAlignment="1">
      <alignment horizontal="center"/>
    </xf>
    <xf numFmtId="2" fontId="2" fillId="0" borderId="24" xfId="0" applyNumberFormat="1" applyFont="1" applyBorder="1" applyAlignment="1">
      <alignment horizontal="center"/>
    </xf>
    <xf numFmtId="0" fontId="2" fillId="0" borderId="6" xfId="0" applyNumberFormat="1" applyFont="1" applyBorder="1" applyAlignment="1">
      <alignment horizontal="center" wrapText="1"/>
    </xf>
    <xf numFmtId="0" fontId="5" fillId="0" borderId="0" xfId="0" applyNumberFormat="1" applyFont="1" applyBorder="1" applyAlignment="1">
      <alignment horizontal="center" vertical="top"/>
    </xf>
    <xf numFmtId="0" fontId="2" fillId="0" borderId="1" xfId="0" applyNumberFormat="1" applyFont="1" applyBorder="1" applyAlignment="1">
      <alignment horizontal="left" wrapText="1" indent="4"/>
    </xf>
    <xf numFmtId="0" fontId="2" fillId="0" borderId="2" xfId="0" applyNumberFormat="1" applyFont="1" applyBorder="1" applyAlignment="1">
      <alignment horizontal="left" indent="4"/>
    </xf>
    <xf numFmtId="0" fontId="2" fillId="0" borderId="28" xfId="0" applyNumberFormat="1" applyFont="1" applyBorder="1" applyAlignment="1">
      <alignment horizontal="left" indent="4"/>
    </xf>
    <xf numFmtId="0" fontId="2" fillId="0" borderId="0" xfId="0" applyNumberFormat="1" applyFont="1" applyBorder="1" applyAlignment="1">
      <alignment horizontal="center" vertical="center" textRotation="90" wrapText="1"/>
    </xf>
    <xf numFmtId="4" fontId="2" fillId="5" borderId="0" xfId="0" applyNumberFormat="1" applyFont="1" applyFill="1" applyBorder="1" applyAlignment="1">
      <alignment horizontal="center"/>
    </xf>
    <xf numFmtId="49" fontId="2" fillId="0" borderId="0" xfId="0" applyNumberFormat="1" applyFont="1" applyBorder="1" applyAlignment="1">
      <alignment horizontal="left"/>
    </xf>
    <xf numFmtId="0" fontId="10" fillId="0" borderId="0" xfId="0" applyNumberFormat="1" applyFont="1" applyBorder="1" applyAlignment="1">
      <alignment horizontal="justify" vertical="top"/>
    </xf>
    <xf numFmtId="0" fontId="4" fillId="0" borderId="0" xfId="0" applyNumberFormat="1" applyFont="1" applyBorder="1" applyAlignment="1">
      <alignment horizontal="justify" vertical="top"/>
    </xf>
    <xf numFmtId="0" fontId="10" fillId="0" borderId="0" xfId="0" applyNumberFormat="1" applyFont="1" applyBorder="1" applyAlignment="1">
      <alignment horizontal="justify"/>
    </xf>
    <xf numFmtId="0" fontId="4" fillId="0" borderId="0" xfId="0" applyNumberFormat="1" applyFont="1" applyBorder="1" applyAlignment="1">
      <alignment horizontal="justify"/>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0" fontId="17" fillId="0" borderId="10" xfId="0" applyFont="1" applyBorder="1" applyAlignment="1">
      <alignment horizontal="right"/>
    </xf>
    <xf numFmtId="0" fontId="17" fillId="0" borderId="9" xfId="0" applyFont="1" applyBorder="1" applyAlignment="1">
      <alignment horizontal="right"/>
    </xf>
    <xf numFmtId="0" fontId="15" fillId="0" borderId="6" xfId="0" applyFont="1" applyBorder="1" applyAlignment="1">
      <alignment horizontal="center" wrapText="1"/>
    </xf>
    <xf numFmtId="0" fontId="15" fillId="0" borderId="0" xfId="0" applyFont="1" applyAlignment="1">
      <alignment horizont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34" xfId="0" applyFont="1" applyBorder="1" applyAlignment="1">
      <alignment horizontal="center" vertical="center" wrapText="1"/>
    </xf>
    <xf numFmtId="0" fontId="15" fillId="0" borderId="0" xfId="0" applyFont="1" applyAlignment="1">
      <alignment horizontal="left"/>
    </xf>
    <xf numFmtId="49" fontId="15" fillId="0" borderId="6" xfId="0" applyNumberFormat="1" applyFont="1" applyBorder="1" applyAlignment="1">
      <alignment horizontal="center"/>
    </xf>
    <xf numFmtId="0" fontId="15" fillId="0" borderId="6" xfId="0" applyFont="1" applyBorder="1" applyAlignment="1">
      <alignment horizontal="center"/>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5" fillId="0" borderId="0" xfId="0" applyFont="1" applyAlignment="1">
      <alignment horizontal="center" wrapText="1"/>
    </xf>
    <xf numFmtId="4" fontId="17" fillId="0" borderId="1" xfId="0" applyNumberFormat="1" applyFont="1" applyBorder="1" applyAlignment="1">
      <alignment horizontal="center"/>
    </xf>
    <xf numFmtId="4" fontId="17" fillId="0" borderId="8" xfId="0" applyNumberFormat="1" applyFont="1" applyBorder="1" applyAlignment="1">
      <alignment horizontal="center"/>
    </xf>
    <xf numFmtId="3" fontId="17" fillId="0" borderId="34" xfId="0" applyNumberFormat="1" applyFont="1" applyBorder="1" applyAlignment="1">
      <alignment horizontal="right"/>
    </xf>
    <xf numFmtId="0" fontId="15" fillId="0" borderId="0" xfId="0" applyFont="1" applyBorder="1" applyAlignment="1">
      <alignment horizontal="left"/>
    </xf>
    <xf numFmtId="0" fontId="2" fillId="0" borderId="0" xfId="0" applyFont="1" applyBorder="1" applyAlignment="1">
      <alignment horizontal="left" vertical="top" wrapText="1"/>
    </xf>
    <xf numFmtId="4" fontId="17" fillId="0" borderId="34" xfId="0" applyNumberFormat="1" applyFont="1" applyBorder="1" applyAlignment="1">
      <alignment horizontal="right"/>
    </xf>
    <xf numFmtId="49" fontId="15" fillId="0" borderId="6" xfId="0" applyNumberFormat="1" applyFont="1" applyBorder="1" applyAlignment="1">
      <alignment horizontal="center" wrapText="1"/>
    </xf>
    <xf numFmtId="0" fontId="15" fillId="0" borderId="0" xfId="0" applyFont="1" applyAlignment="1">
      <alignment horizontal="left" vertical="center" wrapText="1"/>
    </xf>
    <xf numFmtId="0" fontId="15" fillId="0" borderId="6" xfId="0" applyFont="1" applyBorder="1" applyAlignment="1">
      <alignment horizontal="center" vertical="center" wrapText="1"/>
    </xf>
    <xf numFmtId="0" fontId="15" fillId="0" borderId="0" xfId="0" applyFont="1" applyAlignment="1">
      <alignment horizontal="left"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applyAlignment="1">
      <alignment horizontal="left" wrapText="1"/>
    </xf>
    <xf numFmtId="0" fontId="15" fillId="0" borderId="6" xfId="0" applyFont="1" applyFill="1" applyBorder="1" applyAlignment="1">
      <alignment horizontal="center" vertical="center" wrapText="1"/>
    </xf>
    <xf numFmtId="49" fontId="15" fillId="0" borderId="0" xfId="0" applyNumberFormat="1" applyFont="1" applyBorder="1" applyAlignment="1">
      <alignment horizontal="center"/>
    </xf>
    <xf numFmtId="0" fontId="17" fillId="0" borderId="0" xfId="0" applyFont="1" applyAlignment="1">
      <alignment horizontal="left" vertical="top" wrapText="1"/>
    </xf>
    <xf numFmtId="0" fontId="17" fillId="0" borderId="34" xfId="0" applyFont="1" applyBorder="1" applyAlignment="1">
      <alignment horizontal="center" vertical="center"/>
    </xf>
    <xf numFmtId="0" fontId="0" fillId="0" borderId="34" xfId="0" applyBorder="1" applyAlignment="1"/>
    <xf numFmtId="0" fontId="17" fillId="4" borderId="34" xfId="0" applyFont="1" applyFill="1" applyBorder="1" applyAlignment="1">
      <alignment horizontal="center" vertical="center" wrapText="1"/>
    </xf>
    <xf numFmtId="0" fontId="0" fillId="4" borderId="34" xfId="0" applyFill="1" applyBorder="1" applyAlignment="1">
      <alignment horizontal="center" vertical="center" wrapText="1"/>
    </xf>
    <xf numFmtId="0" fontId="22" fillId="4" borderId="34" xfId="0" applyFont="1" applyFill="1" applyBorder="1" applyAlignment="1">
      <alignment horizontal="center" vertical="center"/>
    </xf>
    <xf numFmtId="0" fontId="0" fillId="0" borderId="34" xfId="0" applyBorder="1" applyAlignment="1">
      <alignment horizontal="center" vertical="center"/>
    </xf>
    <xf numFmtId="0" fontId="22" fillId="4" borderId="34" xfId="0" applyFont="1" applyFill="1" applyBorder="1" applyAlignment="1">
      <alignment horizontal="center" vertical="center" wrapText="1"/>
    </xf>
    <xf numFmtId="164" fontId="22" fillId="4" borderId="34" xfId="0" applyNumberFormat="1" applyFont="1" applyFill="1" applyBorder="1" applyAlignment="1">
      <alignment horizontal="center" vertical="center" wrapText="1"/>
    </xf>
    <xf numFmtId="14" fontId="14" fillId="0" borderId="6" xfId="0" applyNumberFormat="1" applyFont="1" applyBorder="1" applyAlignment="1">
      <alignment horizontal="center"/>
    </xf>
    <xf numFmtId="0" fontId="14" fillId="0" borderId="6" xfId="0" applyFont="1" applyBorder="1" applyAlignment="1">
      <alignment horizontal="center"/>
    </xf>
    <xf numFmtId="49" fontId="23" fillId="0" borderId="0" xfId="1" applyNumberFormat="1" applyFont="1" applyAlignment="1">
      <alignment horizontal="justify" vertical="distributed"/>
    </xf>
    <xf numFmtId="49" fontId="24" fillId="0" borderId="0" xfId="1" applyNumberFormat="1" applyFont="1" applyAlignment="1">
      <alignment horizontal="left" vertical="center"/>
    </xf>
    <xf numFmtId="49" fontId="23" fillId="0" borderId="0" xfId="1" applyNumberFormat="1" applyFont="1" applyAlignment="1">
      <alignment horizontal="right" vertical="center"/>
    </xf>
    <xf numFmtId="0" fontId="23" fillId="0" borderId="0" xfId="1" applyFont="1" applyAlignment="1">
      <alignment horizontal="right" vertical="center"/>
    </xf>
    <xf numFmtId="0" fontId="23" fillId="0" borderId="0" xfId="1" applyFont="1" applyAlignment="1">
      <alignment horizontal="left" vertical="center" wrapText="1"/>
    </xf>
    <xf numFmtId="0" fontId="23" fillId="0" borderId="0" xfId="1" applyFont="1" applyAlignment="1">
      <alignment horizontal="left"/>
    </xf>
    <xf numFmtId="0" fontId="23" fillId="0" borderId="0" xfId="1" applyFont="1" applyAlignment="1">
      <alignment horizontal="center"/>
    </xf>
    <xf numFmtId="0" fontId="23" fillId="0" borderId="0" xfId="1" applyFont="1" applyAlignment="1">
      <alignment horizontal="justify" vertical="distributed"/>
    </xf>
    <xf numFmtId="0" fontId="25" fillId="0" borderId="0" xfId="1" applyFont="1" applyAlignment="1">
      <alignment horizontal="left" vertical="center" wrapText="1"/>
    </xf>
    <xf numFmtId="0" fontId="23" fillId="0" borderId="0" xfId="1" applyFont="1" applyAlignment="1">
      <alignment horizontal="center" vertical="center"/>
    </xf>
    <xf numFmtId="0" fontId="23" fillId="0" borderId="0" xfId="1" applyFont="1" applyAlignment="1">
      <alignment horizontal="center" vertical="center" wrapText="1"/>
    </xf>
    <xf numFmtId="0" fontId="24" fillId="0" borderId="0" xfId="1" applyFont="1" applyAlignment="1">
      <alignment horizontal="justify" vertical="distributed" wrapText="1"/>
    </xf>
    <xf numFmtId="0" fontId="23" fillId="0" borderId="0" xfId="1" applyFont="1" applyAlignment="1">
      <alignment horizontal="justify" vertical="distributed" wrapText="1"/>
    </xf>
    <xf numFmtId="0" fontId="23" fillId="0" borderId="0" xfId="1" applyFont="1" applyAlignment="1">
      <alignment horizontal="left" vertical="center"/>
    </xf>
    <xf numFmtId="0" fontId="24" fillId="0" borderId="0" xfId="1" applyFont="1" applyAlignment="1">
      <alignment horizontal="left" vertical="center"/>
    </xf>
    <xf numFmtId="49" fontId="23" fillId="0" borderId="0" xfId="1" applyNumberFormat="1" applyFont="1" applyAlignment="1">
      <alignment horizontal="left" vertical="center"/>
    </xf>
    <xf numFmtId="0" fontId="0" fillId="6" borderId="0" xfId="0" applyFill="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5;&#1080;&#1074;&#1077;&#1085;&#1100;%20&#1048;&#1088;&#1080;&#1085;&#1072;%20&#1040;&#1083;&#1077;&#1082;&#1089;&#1077;&#1077;&#1074;&#1085;&#1072;\&#1055;&#1083;&#1072;&#1085;&#1099;%20&#1060;&#1061;&#1044;%20&#1073;&#1083;&#1072;&#1085;&#1082;&#1080;\2019\187&#1055;&#1083;&#1072;&#1085;%20&#1060;&#1061;&#1044;%20&#1085;&#1072;%202018%20&#1075;&#1086;&#1076;%2030.1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5"/>
      <sheetName val="таб1"/>
      <sheetName val="таб2"/>
      <sheetName val="таб2.1"/>
      <sheetName val="таб 3,4"/>
      <sheetName val="расчет 1"/>
      <sheetName val="расчет 2"/>
      <sheetName val="расчет3"/>
      <sheetName val="расчет4"/>
      <sheetName val="расчет5"/>
      <sheetName val="расчет 6"/>
      <sheetName val="расчет 7"/>
      <sheetName val="расчет8"/>
      <sheetName val="расчет 9"/>
      <sheetName val="016 форма"/>
    </sheetNames>
    <sheetDataSet>
      <sheetData sheetId="0" refreshError="1"/>
      <sheetData sheetId="1" refreshError="1"/>
      <sheetData sheetId="2" refreshError="1"/>
      <sheetData sheetId="3" refreshError="1"/>
      <sheetData sheetId="4" refreshError="1"/>
      <sheetData sheetId="5" refreshError="1">
        <row r="58">
          <cell r="C58" t="str">
            <v>приносящая доход деятельность</v>
          </cell>
          <cell r="D58">
            <v>0</v>
          </cell>
          <cell r="E58">
            <v>0</v>
          </cell>
          <cell r="F58">
            <v>0</v>
          </cell>
          <cell r="G58">
            <v>0</v>
          </cell>
          <cell r="H58">
            <v>0</v>
          </cell>
          <cell r="I58">
            <v>0</v>
          </cell>
          <cell r="J5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185"/>
  <sheetViews>
    <sheetView view="pageBreakPreview" topLeftCell="A103" zoomScale="130" zoomScaleNormal="115" zoomScaleSheetLayoutView="130" workbookViewId="0">
      <selection activeCell="DF137" sqref="DF137:DR137"/>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09" width="0.85546875" style="1"/>
    <col min="110" max="148" width="0.85546875" style="1" customWidth="1"/>
    <col min="149" max="161" width="0.85546875" style="1"/>
    <col min="162" max="162" width="1.28515625" style="1" customWidth="1"/>
    <col min="163" max="16384" width="0.85546875" style="1"/>
  </cols>
  <sheetData>
    <row r="1" spans="51:161" s="3" customFormat="1" ht="10.5" x14ac:dyDescent="0.2">
      <c r="DB1" s="257" t="s">
        <v>0</v>
      </c>
      <c r="DC1" s="257"/>
      <c r="DD1" s="257"/>
      <c r="DE1" s="257"/>
      <c r="DF1" s="257"/>
      <c r="DG1" s="257"/>
      <c r="DH1" s="257"/>
      <c r="DI1" s="257"/>
      <c r="DJ1" s="257"/>
      <c r="DK1" s="257"/>
      <c r="DL1" s="257"/>
      <c r="DM1" s="257"/>
      <c r="DN1" s="257"/>
      <c r="DO1" s="257"/>
      <c r="DP1" s="257"/>
      <c r="DQ1" s="257"/>
      <c r="DR1" s="257"/>
      <c r="DS1" s="257"/>
      <c r="DT1" s="257"/>
      <c r="DU1" s="257"/>
      <c r="DV1" s="257"/>
      <c r="DW1" s="257"/>
      <c r="DX1" s="257"/>
      <c r="DY1" s="257"/>
      <c r="DZ1" s="257"/>
      <c r="EA1" s="257"/>
      <c r="EB1" s="257"/>
      <c r="EC1" s="257"/>
      <c r="ED1" s="257"/>
      <c r="EE1" s="257"/>
      <c r="EF1" s="257"/>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row>
    <row r="2" spans="51:161" s="3" customFormat="1" ht="42" customHeight="1" x14ac:dyDescent="0.2">
      <c r="DB2" s="258" t="s">
        <v>201</v>
      </c>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row>
    <row r="3" spans="51:161" ht="6" customHeight="1" x14ac:dyDescent="0.2"/>
    <row r="4" spans="51:161" s="3" customFormat="1" ht="10.5" customHeight="1" x14ac:dyDescent="0.2">
      <c r="DB4" s="257" t="s">
        <v>19</v>
      </c>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257"/>
      <c r="EB4" s="257"/>
      <c r="EC4" s="257"/>
      <c r="ED4" s="257"/>
      <c r="EE4" s="257"/>
      <c r="EF4" s="257"/>
      <c r="EG4" s="257"/>
      <c r="EH4" s="257"/>
      <c r="EI4" s="257"/>
      <c r="EJ4" s="257"/>
      <c r="EK4" s="257"/>
      <c r="EL4" s="257"/>
      <c r="EM4" s="257"/>
      <c r="EN4" s="257"/>
      <c r="EO4" s="257"/>
      <c r="EP4" s="257"/>
      <c r="EQ4" s="257"/>
      <c r="ER4" s="257"/>
      <c r="ES4" s="257"/>
      <c r="ET4" s="257"/>
      <c r="EU4" s="257"/>
      <c r="EV4" s="257"/>
      <c r="EW4" s="257"/>
      <c r="EX4" s="257"/>
      <c r="EY4" s="257"/>
      <c r="EZ4" s="257"/>
      <c r="FA4" s="257"/>
      <c r="FB4" s="257"/>
      <c r="FC4" s="257"/>
      <c r="FD4" s="257"/>
      <c r="FE4" s="257"/>
    </row>
    <row r="5" spans="51:161" ht="18" customHeight="1" x14ac:dyDescent="0.2"/>
    <row r="6" spans="51:161" s="3" customFormat="1" ht="10.5" x14ac:dyDescent="0.2">
      <c r="DW6" s="257" t="s">
        <v>25</v>
      </c>
      <c r="DX6" s="257"/>
      <c r="DY6" s="257"/>
      <c r="DZ6" s="257"/>
      <c r="EA6" s="257"/>
      <c r="EB6" s="257"/>
      <c r="EC6" s="257"/>
      <c r="ED6" s="257"/>
      <c r="EE6" s="257"/>
      <c r="EF6" s="257"/>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row>
    <row r="7" spans="51:161" s="3" customFormat="1" ht="10.5" x14ac:dyDescent="0.2">
      <c r="DW7" s="259" t="s">
        <v>469</v>
      </c>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259"/>
      <c r="EZ7" s="259"/>
      <c r="FA7" s="259"/>
      <c r="FB7" s="259"/>
      <c r="FC7" s="259"/>
      <c r="FD7" s="259"/>
      <c r="FE7" s="259"/>
    </row>
    <row r="8" spans="51:161" s="4" customFormat="1" ht="8.25" x14ac:dyDescent="0.15">
      <c r="DW8" s="260" t="s">
        <v>20</v>
      </c>
      <c r="DX8" s="260"/>
      <c r="DY8" s="260"/>
      <c r="DZ8" s="260"/>
      <c r="EA8" s="260"/>
      <c r="EB8" s="260"/>
      <c r="EC8" s="260"/>
      <c r="ED8" s="260"/>
      <c r="EE8" s="260"/>
      <c r="EF8" s="260"/>
      <c r="EG8" s="260"/>
      <c r="EH8" s="260"/>
      <c r="EI8" s="260"/>
      <c r="EJ8" s="260"/>
      <c r="EK8" s="260"/>
      <c r="EL8" s="260"/>
      <c r="EM8" s="260"/>
      <c r="EN8" s="260"/>
      <c r="EO8" s="260"/>
      <c r="EP8" s="260"/>
      <c r="EQ8" s="260"/>
      <c r="ER8" s="260"/>
      <c r="ES8" s="260"/>
      <c r="ET8" s="260"/>
      <c r="EU8" s="260"/>
      <c r="EV8" s="260"/>
      <c r="EW8" s="260"/>
      <c r="EX8" s="260"/>
      <c r="EY8" s="260"/>
      <c r="EZ8" s="260"/>
      <c r="FA8" s="260"/>
      <c r="FB8" s="260"/>
      <c r="FC8" s="260"/>
      <c r="FD8" s="260"/>
      <c r="FE8" s="260"/>
    </row>
    <row r="9" spans="51:161" s="3" customFormat="1" ht="10.5" x14ac:dyDescent="0.2">
      <c r="DW9" s="259" t="s">
        <v>535</v>
      </c>
      <c r="DX9" s="259"/>
      <c r="DY9" s="259"/>
      <c r="DZ9" s="259"/>
      <c r="EA9" s="259"/>
      <c r="EB9" s="259"/>
      <c r="EC9" s="259"/>
      <c r="ED9" s="259"/>
      <c r="EE9" s="259"/>
      <c r="EF9" s="259"/>
      <c r="EG9" s="259"/>
      <c r="EH9" s="259"/>
      <c r="EI9" s="259"/>
      <c r="EJ9" s="259"/>
      <c r="EK9" s="259"/>
      <c r="EL9" s="259"/>
      <c r="EM9" s="259"/>
      <c r="EN9" s="259"/>
      <c r="EO9" s="259"/>
      <c r="EP9" s="259"/>
      <c r="EQ9" s="259"/>
      <c r="ER9" s="259"/>
      <c r="ES9" s="259"/>
      <c r="ET9" s="259"/>
      <c r="EU9" s="259"/>
      <c r="EV9" s="259"/>
      <c r="EW9" s="259"/>
      <c r="EX9" s="259"/>
      <c r="EY9" s="259"/>
      <c r="EZ9" s="259"/>
      <c r="FA9" s="259"/>
      <c r="FB9" s="259"/>
      <c r="FC9" s="259"/>
      <c r="FD9" s="259"/>
      <c r="FE9" s="259"/>
    </row>
    <row r="10" spans="51:161" s="4" customFormat="1" ht="8.25" x14ac:dyDescent="0.15">
      <c r="DW10" s="260" t="s">
        <v>21</v>
      </c>
      <c r="DX10" s="260"/>
      <c r="DY10" s="260"/>
      <c r="DZ10" s="260"/>
      <c r="EA10" s="260"/>
      <c r="EB10" s="260"/>
      <c r="EC10" s="260"/>
      <c r="ED10" s="260"/>
      <c r="EE10" s="260"/>
      <c r="EF10" s="260"/>
      <c r="EG10" s="260"/>
      <c r="EH10" s="260"/>
      <c r="EI10" s="260"/>
      <c r="EJ10" s="260"/>
      <c r="EK10" s="260"/>
      <c r="EL10" s="260"/>
      <c r="EM10" s="260"/>
      <c r="EN10" s="260"/>
      <c r="EO10" s="260"/>
      <c r="EP10" s="260"/>
      <c r="EQ10" s="260"/>
      <c r="ER10" s="260"/>
      <c r="ES10" s="260"/>
      <c r="ET10" s="260"/>
      <c r="EU10" s="260"/>
      <c r="EV10" s="260"/>
      <c r="EW10" s="260"/>
      <c r="EX10" s="260"/>
      <c r="EY10" s="260"/>
      <c r="EZ10" s="260"/>
      <c r="FA10" s="260"/>
      <c r="FB10" s="260"/>
      <c r="FC10" s="260"/>
      <c r="FD10" s="260"/>
      <c r="FE10" s="260"/>
    </row>
    <row r="11" spans="51:161" s="3" customFormat="1" ht="10.5" x14ac:dyDescent="0.2">
      <c r="DW11" s="256"/>
      <c r="DX11" s="256"/>
      <c r="DY11" s="256"/>
      <c r="DZ11" s="256"/>
      <c r="EA11" s="256"/>
      <c r="EB11" s="256"/>
      <c r="EC11" s="256"/>
      <c r="ED11" s="256"/>
      <c r="EE11" s="256"/>
      <c r="EF11" s="256"/>
      <c r="EG11" s="256"/>
      <c r="EH11" s="256"/>
      <c r="EI11" s="256"/>
      <c r="EL11" s="255" t="s">
        <v>536</v>
      </c>
      <c r="EM11" s="255"/>
      <c r="EN11" s="255"/>
      <c r="EO11" s="255"/>
      <c r="EP11" s="255"/>
      <c r="EQ11" s="255"/>
      <c r="ER11" s="255"/>
      <c r="ES11" s="255"/>
      <c r="ET11" s="255"/>
      <c r="EU11" s="255"/>
      <c r="EV11" s="255"/>
      <c r="EW11" s="255"/>
      <c r="EX11" s="255"/>
      <c r="EY11" s="255"/>
      <c r="EZ11" s="255"/>
      <c r="FA11" s="255"/>
      <c r="FB11" s="255"/>
      <c r="FC11" s="255"/>
      <c r="FD11" s="255"/>
      <c r="FE11" s="255"/>
    </row>
    <row r="12" spans="51:161" s="4" customFormat="1" ht="8.25" x14ac:dyDescent="0.15">
      <c r="DW12" s="260" t="s">
        <v>22</v>
      </c>
      <c r="DX12" s="260"/>
      <c r="DY12" s="260"/>
      <c r="DZ12" s="260"/>
      <c r="EA12" s="260"/>
      <c r="EB12" s="260"/>
      <c r="EC12" s="260"/>
      <c r="ED12" s="260"/>
      <c r="EE12" s="260"/>
      <c r="EF12" s="260"/>
      <c r="EG12" s="260"/>
      <c r="EH12" s="260"/>
      <c r="EI12" s="260"/>
      <c r="EL12" s="260" t="s">
        <v>23</v>
      </c>
      <c r="EM12" s="260"/>
      <c r="EN12" s="260"/>
      <c r="EO12" s="260"/>
      <c r="EP12" s="260"/>
      <c r="EQ12" s="260"/>
      <c r="ER12" s="260"/>
      <c r="ES12" s="260"/>
      <c r="ET12" s="260"/>
      <c r="EU12" s="260"/>
      <c r="EV12" s="260"/>
      <c r="EW12" s="260"/>
      <c r="EX12" s="260"/>
      <c r="EY12" s="260"/>
      <c r="EZ12" s="260"/>
      <c r="FA12" s="260"/>
      <c r="FB12" s="260"/>
      <c r="FC12" s="260"/>
      <c r="FD12" s="260"/>
      <c r="FE12" s="260"/>
    </row>
    <row r="13" spans="51:161" s="3" customFormat="1" ht="10.5" x14ac:dyDescent="0.2">
      <c r="DW13" s="261" t="s">
        <v>24</v>
      </c>
      <c r="DX13" s="261"/>
      <c r="DY13" s="262"/>
      <c r="DZ13" s="262"/>
      <c r="EA13" s="262"/>
      <c r="EB13" s="263" t="s">
        <v>24</v>
      </c>
      <c r="EC13" s="263"/>
      <c r="EE13" s="262"/>
      <c r="EF13" s="262"/>
      <c r="EG13" s="262"/>
      <c r="EH13" s="262"/>
      <c r="EI13" s="262"/>
      <c r="EJ13" s="262"/>
      <c r="EK13" s="262"/>
      <c r="EL13" s="262"/>
      <c r="EM13" s="262"/>
      <c r="EN13" s="262"/>
      <c r="EO13" s="262"/>
      <c r="EP13" s="262"/>
      <c r="EQ13" s="262"/>
      <c r="ER13" s="262"/>
      <c r="ES13" s="262"/>
      <c r="ET13" s="261">
        <v>20</v>
      </c>
      <c r="EU13" s="261"/>
      <c r="EV13" s="261"/>
      <c r="EW13" s="264" t="s">
        <v>495</v>
      </c>
      <c r="EX13" s="264"/>
      <c r="EY13" s="264"/>
      <c r="EZ13" s="3" t="s">
        <v>5</v>
      </c>
    </row>
    <row r="15" spans="51:161" s="5" customFormat="1" ht="12" x14ac:dyDescent="0.2">
      <c r="CR15" s="6" t="s">
        <v>27</v>
      </c>
      <c r="CS15" s="237" t="s">
        <v>295</v>
      </c>
      <c r="CT15" s="237"/>
      <c r="CU15" s="237"/>
      <c r="CV15" s="5" t="s">
        <v>5</v>
      </c>
    </row>
    <row r="16" spans="51:161" s="5" customFormat="1" ht="14.25" x14ac:dyDescent="0.2">
      <c r="AY16" s="236" t="s">
        <v>28</v>
      </c>
      <c r="AZ16" s="236"/>
      <c r="BA16" s="236"/>
      <c r="BB16" s="236"/>
      <c r="BC16" s="236"/>
      <c r="BD16" s="236"/>
      <c r="BE16" s="236"/>
      <c r="BF16" s="237" t="s">
        <v>296</v>
      </c>
      <c r="BG16" s="237"/>
      <c r="BH16" s="237"/>
      <c r="BI16" s="236" t="s">
        <v>29</v>
      </c>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7" t="s">
        <v>495</v>
      </c>
      <c r="CF16" s="237"/>
      <c r="CG16" s="237"/>
      <c r="CH16" s="236" t="s">
        <v>30</v>
      </c>
      <c r="CI16" s="236"/>
      <c r="CJ16" s="236"/>
      <c r="CK16" s="236"/>
      <c r="CL16" s="236"/>
      <c r="CM16" s="237" t="s">
        <v>525</v>
      </c>
      <c r="CN16" s="237"/>
      <c r="CO16" s="237"/>
      <c r="CP16" s="248" t="s">
        <v>31</v>
      </c>
      <c r="CQ16" s="248"/>
      <c r="CR16" s="248"/>
      <c r="CS16" s="248"/>
      <c r="CT16" s="248"/>
      <c r="CU16" s="248"/>
      <c r="CV16" s="248"/>
      <c r="CW16" s="248"/>
      <c r="CX16" s="248"/>
      <c r="ES16" s="249" t="s">
        <v>26</v>
      </c>
      <c r="ET16" s="250"/>
      <c r="EU16" s="250"/>
      <c r="EV16" s="250"/>
      <c r="EW16" s="250"/>
      <c r="EX16" s="250"/>
      <c r="EY16" s="250"/>
      <c r="EZ16" s="250"/>
      <c r="FA16" s="250"/>
      <c r="FB16" s="250"/>
      <c r="FC16" s="250"/>
      <c r="FD16" s="250"/>
      <c r="FE16" s="251"/>
    </row>
    <row r="17" spans="1:161" ht="12" thickBot="1" x14ac:dyDescent="0.25">
      <c r="ES17" s="252"/>
      <c r="ET17" s="253"/>
      <c r="EU17" s="253"/>
      <c r="EV17" s="253"/>
      <c r="EW17" s="253"/>
      <c r="EX17" s="253"/>
      <c r="EY17" s="253"/>
      <c r="EZ17" s="253"/>
      <c r="FA17" s="253"/>
      <c r="FB17" s="253"/>
      <c r="FC17" s="253"/>
      <c r="FD17" s="253"/>
      <c r="FE17" s="254"/>
    </row>
    <row r="18" spans="1:161" ht="12.75" customHeight="1" x14ac:dyDescent="0.2">
      <c r="BG18" s="246" t="s">
        <v>43</v>
      </c>
      <c r="BH18" s="246"/>
      <c r="BI18" s="246"/>
      <c r="BJ18" s="246"/>
      <c r="BK18" s="245" t="s">
        <v>600</v>
      </c>
      <c r="BL18" s="245"/>
      <c r="BM18" s="245"/>
      <c r="BN18" s="230" t="s">
        <v>24</v>
      </c>
      <c r="BO18" s="230"/>
      <c r="BQ18" s="245" t="s">
        <v>601</v>
      </c>
      <c r="BR18" s="245"/>
      <c r="BS18" s="245"/>
      <c r="BT18" s="245"/>
      <c r="BU18" s="245"/>
      <c r="BV18" s="245"/>
      <c r="BW18" s="245"/>
      <c r="BX18" s="245"/>
      <c r="BY18" s="245"/>
      <c r="BZ18" s="245"/>
      <c r="CA18" s="245"/>
      <c r="CB18" s="245"/>
      <c r="CC18" s="245"/>
      <c r="CD18" s="245"/>
      <c r="CE18" s="245"/>
      <c r="CF18" s="246">
        <v>20</v>
      </c>
      <c r="CG18" s="246"/>
      <c r="CH18" s="246"/>
      <c r="CI18" s="247" t="s">
        <v>495</v>
      </c>
      <c r="CJ18" s="247"/>
      <c r="CK18" s="247"/>
      <c r="CL18" s="1" t="s">
        <v>44</v>
      </c>
      <c r="EQ18" s="2" t="s">
        <v>32</v>
      </c>
      <c r="ES18" s="242" t="s">
        <v>602</v>
      </c>
      <c r="ET18" s="243"/>
      <c r="EU18" s="243"/>
      <c r="EV18" s="243"/>
      <c r="EW18" s="243"/>
      <c r="EX18" s="243"/>
      <c r="EY18" s="243"/>
      <c r="EZ18" s="243"/>
      <c r="FA18" s="243"/>
      <c r="FB18" s="243"/>
      <c r="FC18" s="243"/>
      <c r="FD18" s="243"/>
      <c r="FE18" s="244"/>
    </row>
    <row r="19" spans="1:161" ht="18" customHeight="1" x14ac:dyDescent="0.2">
      <c r="A19" s="230" t="s">
        <v>35</v>
      </c>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EQ19" s="2" t="s">
        <v>33</v>
      </c>
      <c r="ES19" s="233"/>
      <c r="ET19" s="234"/>
      <c r="EU19" s="234"/>
      <c r="EV19" s="234"/>
      <c r="EW19" s="234"/>
      <c r="EX19" s="234"/>
      <c r="EY19" s="234"/>
      <c r="EZ19" s="234"/>
      <c r="FA19" s="234"/>
      <c r="FB19" s="234"/>
      <c r="FC19" s="234"/>
      <c r="FD19" s="234"/>
      <c r="FE19" s="235"/>
    </row>
    <row r="20" spans="1:161" ht="11.25" customHeight="1" x14ac:dyDescent="0.2">
      <c r="A20" s="1" t="s">
        <v>36</v>
      </c>
      <c r="AB20" s="231" t="s">
        <v>297</v>
      </c>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EQ20" s="2" t="s">
        <v>34</v>
      </c>
      <c r="ES20" s="233"/>
      <c r="ET20" s="234"/>
      <c r="EU20" s="234"/>
      <c r="EV20" s="234"/>
      <c r="EW20" s="234"/>
      <c r="EX20" s="234"/>
      <c r="EY20" s="234"/>
      <c r="EZ20" s="234"/>
      <c r="FA20" s="234"/>
      <c r="FB20" s="234"/>
      <c r="FC20" s="234"/>
      <c r="FD20" s="234"/>
      <c r="FE20" s="235"/>
    </row>
    <row r="21" spans="1:161" x14ac:dyDescent="0.2">
      <c r="EQ21" s="2" t="s">
        <v>33</v>
      </c>
      <c r="ES21" s="233"/>
      <c r="ET21" s="234"/>
      <c r="EU21" s="234"/>
      <c r="EV21" s="234"/>
      <c r="EW21" s="234"/>
      <c r="EX21" s="234"/>
      <c r="EY21" s="234"/>
      <c r="EZ21" s="234"/>
      <c r="FA21" s="234"/>
      <c r="FB21" s="234"/>
      <c r="FC21" s="234"/>
      <c r="FD21" s="234"/>
      <c r="FE21" s="235"/>
    </row>
    <row r="22" spans="1:161" x14ac:dyDescent="0.2">
      <c r="EQ22" s="2" t="s">
        <v>37</v>
      </c>
      <c r="ES22" s="233" t="s">
        <v>298</v>
      </c>
      <c r="ET22" s="234"/>
      <c r="EU22" s="234"/>
      <c r="EV22" s="234"/>
      <c r="EW22" s="234"/>
      <c r="EX22" s="234"/>
      <c r="EY22" s="234"/>
      <c r="EZ22" s="234"/>
      <c r="FA22" s="234"/>
      <c r="FB22" s="234"/>
      <c r="FC22" s="234"/>
      <c r="FD22" s="234"/>
      <c r="FE22" s="235"/>
    </row>
    <row r="23" spans="1:161" ht="21" customHeight="1" x14ac:dyDescent="0.2">
      <c r="A23" s="1" t="s">
        <v>41</v>
      </c>
      <c r="K23" s="232" t="s">
        <v>579</v>
      </c>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232"/>
      <c r="CT23" s="232"/>
      <c r="CU23" s="232"/>
      <c r="CV23" s="232"/>
      <c r="CW23" s="232"/>
      <c r="CX23" s="232"/>
      <c r="CY23" s="232"/>
      <c r="CZ23" s="232"/>
      <c r="DA23" s="232"/>
      <c r="DB23" s="232"/>
      <c r="DC23" s="232"/>
      <c r="DD23" s="232"/>
      <c r="DE23" s="232"/>
      <c r="DF23" s="232"/>
      <c r="DG23" s="232"/>
      <c r="DH23" s="232"/>
      <c r="DI23" s="232"/>
      <c r="DJ23" s="232"/>
      <c r="DK23" s="232"/>
      <c r="DL23" s="232"/>
      <c r="DM23" s="232"/>
      <c r="DN23" s="232"/>
      <c r="DO23" s="232"/>
      <c r="DP23" s="232"/>
      <c r="EQ23" s="2" t="s">
        <v>38</v>
      </c>
      <c r="ES23" s="233" t="s">
        <v>299</v>
      </c>
      <c r="ET23" s="234"/>
      <c r="EU23" s="234"/>
      <c r="EV23" s="234"/>
      <c r="EW23" s="234"/>
      <c r="EX23" s="234"/>
      <c r="EY23" s="234"/>
      <c r="EZ23" s="234"/>
      <c r="FA23" s="234"/>
      <c r="FB23" s="234"/>
      <c r="FC23" s="234"/>
      <c r="FD23" s="234"/>
      <c r="FE23" s="235"/>
    </row>
    <row r="24" spans="1:161" ht="18" customHeight="1" thickBot="1" x14ac:dyDescent="0.25">
      <c r="A24" s="1" t="s">
        <v>42</v>
      </c>
      <c r="EQ24" s="2" t="s">
        <v>39</v>
      </c>
      <c r="ES24" s="238" t="s">
        <v>40</v>
      </c>
      <c r="ET24" s="239"/>
      <c r="EU24" s="239"/>
      <c r="EV24" s="239"/>
      <c r="EW24" s="239"/>
      <c r="EX24" s="239"/>
      <c r="EY24" s="239"/>
      <c r="EZ24" s="239"/>
      <c r="FA24" s="239"/>
      <c r="FB24" s="239"/>
      <c r="FC24" s="239"/>
      <c r="FD24" s="239"/>
      <c r="FE24" s="240"/>
    </row>
    <row r="26" spans="1:161" s="7" customFormat="1" ht="10.5" x14ac:dyDescent="0.15">
      <c r="A26" s="241" t="s">
        <v>45</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1"/>
      <c r="DS26" s="241"/>
      <c r="DT26" s="241"/>
      <c r="DU26" s="241"/>
      <c r="DV26" s="241"/>
      <c r="DW26" s="241"/>
      <c r="DX26" s="241"/>
      <c r="DY26" s="241"/>
      <c r="DZ26" s="241"/>
      <c r="EA26" s="241"/>
      <c r="EB26" s="241"/>
      <c r="EC26" s="241"/>
      <c r="ED26" s="241"/>
      <c r="EE26" s="241"/>
      <c r="EF26" s="241"/>
      <c r="EG26" s="241"/>
      <c r="EH26" s="241"/>
      <c r="EI26" s="241"/>
      <c r="EJ26" s="241"/>
      <c r="EK26" s="241"/>
      <c r="EL26" s="241"/>
      <c r="EM26" s="241"/>
      <c r="EN26" s="241"/>
      <c r="EO26" s="241"/>
      <c r="EP26" s="241"/>
      <c r="EQ26" s="241"/>
      <c r="ER26" s="241"/>
      <c r="ES26" s="241"/>
      <c r="ET26" s="241"/>
      <c r="EU26" s="241"/>
      <c r="EV26" s="241"/>
      <c r="EW26" s="241"/>
      <c r="EX26" s="241"/>
      <c r="EY26" s="241"/>
      <c r="EZ26" s="241"/>
      <c r="FA26" s="241"/>
      <c r="FB26" s="241"/>
      <c r="FC26" s="241"/>
      <c r="FD26" s="241"/>
      <c r="FE26" s="241"/>
    </row>
    <row r="28" spans="1:161" x14ac:dyDescent="0.2">
      <c r="A28" s="250" t="s">
        <v>1</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1"/>
      <c r="BX28" s="278" t="s">
        <v>2</v>
      </c>
      <c r="BY28" s="279"/>
      <c r="BZ28" s="279"/>
      <c r="CA28" s="279"/>
      <c r="CB28" s="279"/>
      <c r="CC28" s="279"/>
      <c r="CD28" s="279"/>
      <c r="CE28" s="280"/>
      <c r="CF28" s="278" t="s">
        <v>3</v>
      </c>
      <c r="CG28" s="279"/>
      <c r="CH28" s="279"/>
      <c r="CI28" s="279"/>
      <c r="CJ28" s="279"/>
      <c r="CK28" s="279"/>
      <c r="CL28" s="279"/>
      <c r="CM28" s="279"/>
      <c r="CN28" s="279"/>
      <c r="CO28" s="279"/>
      <c r="CP28" s="279"/>
      <c r="CQ28" s="279"/>
      <c r="CR28" s="280"/>
      <c r="CS28" s="278" t="s">
        <v>293</v>
      </c>
      <c r="CT28" s="279"/>
      <c r="CU28" s="279"/>
      <c r="CV28" s="279"/>
      <c r="CW28" s="279"/>
      <c r="CX28" s="279"/>
      <c r="CY28" s="279"/>
      <c r="CZ28" s="279"/>
      <c r="DA28" s="279"/>
      <c r="DB28" s="279"/>
      <c r="DC28" s="279"/>
      <c r="DD28" s="279"/>
      <c r="DE28" s="280"/>
      <c r="DF28" s="287" t="s">
        <v>10</v>
      </c>
      <c r="DG28" s="287"/>
      <c r="DH28" s="287"/>
      <c r="DI28" s="287"/>
      <c r="DJ28" s="287"/>
      <c r="DK28" s="287"/>
      <c r="DL28" s="287"/>
      <c r="DM28" s="287"/>
      <c r="DN28" s="287"/>
      <c r="DO28" s="287"/>
      <c r="DP28" s="287"/>
      <c r="DQ28" s="287"/>
      <c r="DR28" s="287"/>
      <c r="DS28" s="287"/>
      <c r="DT28" s="287"/>
      <c r="DU28" s="287"/>
      <c r="DV28" s="287"/>
      <c r="DW28" s="287"/>
      <c r="DX28" s="287"/>
      <c r="DY28" s="287"/>
      <c r="DZ28" s="287"/>
      <c r="EA28" s="287"/>
      <c r="EB28" s="287"/>
      <c r="EC28" s="287"/>
      <c r="ED28" s="287"/>
      <c r="EE28" s="287"/>
      <c r="EF28" s="287"/>
      <c r="EG28" s="287"/>
      <c r="EH28" s="287"/>
      <c r="EI28" s="287"/>
      <c r="EJ28" s="287"/>
      <c r="EK28" s="287"/>
      <c r="EL28" s="287"/>
      <c r="EM28" s="287"/>
      <c r="EN28" s="287"/>
      <c r="EO28" s="287"/>
      <c r="EP28" s="287"/>
      <c r="EQ28" s="287"/>
      <c r="ER28" s="287"/>
      <c r="ES28" s="287"/>
      <c r="ET28" s="287"/>
      <c r="EU28" s="287"/>
      <c r="EV28" s="287"/>
      <c r="EW28" s="287"/>
      <c r="EX28" s="287"/>
      <c r="EY28" s="287"/>
      <c r="EZ28" s="287"/>
      <c r="FA28" s="287"/>
      <c r="FB28" s="287"/>
      <c r="FC28" s="287"/>
      <c r="FD28" s="287"/>
      <c r="FE28" s="287"/>
    </row>
    <row r="29" spans="1:161" ht="11.25" customHeight="1" x14ac:dyDescent="0.2">
      <c r="A29" s="253"/>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4"/>
      <c r="BX29" s="281"/>
      <c r="BY29" s="282"/>
      <c r="BZ29" s="282"/>
      <c r="CA29" s="282"/>
      <c r="CB29" s="282"/>
      <c r="CC29" s="282"/>
      <c r="CD29" s="282"/>
      <c r="CE29" s="283"/>
      <c r="CF29" s="281"/>
      <c r="CG29" s="282"/>
      <c r="CH29" s="282"/>
      <c r="CI29" s="282"/>
      <c r="CJ29" s="282"/>
      <c r="CK29" s="282"/>
      <c r="CL29" s="282"/>
      <c r="CM29" s="282"/>
      <c r="CN29" s="282"/>
      <c r="CO29" s="282"/>
      <c r="CP29" s="282"/>
      <c r="CQ29" s="282"/>
      <c r="CR29" s="283"/>
      <c r="CS29" s="281"/>
      <c r="CT29" s="282"/>
      <c r="CU29" s="282"/>
      <c r="CV29" s="282"/>
      <c r="CW29" s="282"/>
      <c r="CX29" s="282"/>
      <c r="CY29" s="282"/>
      <c r="CZ29" s="282"/>
      <c r="DA29" s="282"/>
      <c r="DB29" s="282"/>
      <c r="DC29" s="282"/>
      <c r="DD29" s="282"/>
      <c r="DE29" s="283"/>
      <c r="DF29" s="268" t="s">
        <v>4</v>
      </c>
      <c r="DG29" s="269"/>
      <c r="DH29" s="269"/>
      <c r="DI29" s="269"/>
      <c r="DJ29" s="269"/>
      <c r="DK29" s="269"/>
      <c r="DL29" s="270" t="s">
        <v>495</v>
      </c>
      <c r="DM29" s="270"/>
      <c r="DN29" s="270"/>
      <c r="DO29" s="271" t="s">
        <v>5</v>
      </c>
      <c r="DP29" s="271"/>
      <c r="DQ29" s="271"/>
      <c r="DR29" s="272"/>
      <c r="DS29" s="268" t="s">
        <v>4</v>
      </c>
      <c r="DT29" s="269"/>
      <c r="DU29" s="269"/>
      <c r="DV29" s="269"/>
      <c r="DW29" s="269"/>
      <c r="DX29" s="269"/>
      <c r="DY29" s="270" t="s">
        <v>525</v>
      </c>
      <c r="DZ29" s="270"/>
      <c r="EA29" s="270"/>
      <c r="EB29" s="271" t="s">
        <v>5</v>
      </c>
      <c r="EC29" s="271"/>
      <c r="ED29" s="271"/>
      <c r="EE29" s="272"/>
      <c r="EF29" s="268" t="s">
        <v>4</v>
      </c>
      <c r="EG29" s="269"/>
      <c r="EH29" s="269"/>
      <c r="EI29" s="269"/>
      <c r="EJ29" s="269"/>
      <c r="EK29" s="269"/>
      <c r="EL29" s="270" t="s">
        <v>603</v>
      </c>
      <c r="EM29" s="270"/>
      <c r="EN29" s="270"/>
      <c r="EO29" s="271" t="s">
        <v>5</v>
      </c>
      <c r="EP29" s="271"/>
      <c r="EQ29" s="271"/>
      <c r="ER29" s="272"/>
      <c r="ES29" s="294" t="s">
        <v>9</v>
      </c>
      <c r="ET29" s="294"/>
      <c r="EU29" s="294"/>
      <c r="EV29" s="294"/>
      <c r="EW29" s="294"/>
      <c r="EX29" s="294"/>
      <c r="EY29" s="294"/>
      <c r="EZ29" s="294"/>
      <c r="FA29" s="294"/>
      <c r="FB29" s="294"/>
      <c r="FC29" s="294"/>
      <c r="FD29" s="294"/>
      <c r="FE29" s="294"/>
    </row>
    <row r="30" spans="1:161" ht="39" customHeight="1" x14ac:dyDescent="0.2">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7"/>
      <c r="BX30" s="284"/>
      <c r="BY30" s="285"/>
      <c r="BZ30" s="285"/>
      <c r="CA30" s="285"/>
      <c r="CB30" s="285"/>
      <c r="CC30" s="285"/>
      <c r="CD30" s="285"/>
      <c r="CE30" s="286"/>
      <c r="CF30" s="284"/>
      <c r="CG30" s="285"/>
      <c r="CH30" s="285"/>
      <c r="CI30" s="285"/>
      <c r="CJ30" s="285"/>
      <c r="CK30" s="285"/>
      <c r="CL30" s="285"/>
      <c r="CM30" s="285"/>
      <c r="CN30" s="285"/>
      <c r="CO30" s="285"/>
      <c r="CP30" s="285"/>
      <c r="CQ30" s="285"/>
      <c r="CR30" s="286"/>
      <c r="CS30" s="284"/>
      <c r="CT30" s="285"/>
      <c r="CU30" s="285"/>
      <c r="CV30" s="285"/>
      <c r="CW30" s="285"/>
      <c r="CX30" s="285"/>
      <c r="CY30" s="285"/>
      <c r="CZ30" s="285"/>
      <c r="DA30" s="285"/>
      <c r="DB30" s="285"/>
      <c r="DC30" s="285"/>
      <c r="DD30" s="285"/>
      <c r="DE30" s="286"/>
      <c r="DF30" s="273" t="s">
        <v>6</v>
      </c>
      <c r="DG30" s="274"/>
      <c r="DH30" s="274"/>
      <c r="DI30" s="274"/>
      <c r="DJ30" s="274"/>
      <c r="DK30" s="274"/>
      <c r="DL30" s="274"/>
      <c r="DM30" s="274"/>
      <c r="DN30" s="274"/>
      <c r="DO30" s="274"/>
      <c r="DP30" s="274"/>
      <c r="DQ30" s="274"/>
      <c r="DR30" s="275"/>
      <c r="DS30" s="273" t="s">
        <v>7</v>
      </c>
      <c r="DT30" s="274"/>
      <c r="DU30" s="274"/>
      <c r="DV30" s="274"/>
      <c r="DW30" s="274"/>
      <c r="DX30" s="274"/>
      <c r="DY30" s="274"/>
      <c r="DZ30" s="274"/>
      <c r="EA30" s="274"/>
      <c r="EB30" s="274"/>
      <c r="EC30" s="274"/>
      <c r="ED30" s="274"/>
      <c r="EE30" s="275"/>
      <c r="EF30" s="273" t="s">
        <v>8</v>
      </c>
      <c r="EG30" s="274"/>
      <c r="EH30" s="274"/>
      <c r="EI30" s="274"/>
      <c r="EJ30" s="274"/>
      <c r="EK30" s="274"/>
      <c r="EL30" s="274"/>
      <c r="EM30" s="274"/>
      <c r="EN30" s="274"/>
      <c r="EO30" s="274"/>
      <c r="EP30" s="274"/>
      <c r="EQ30" s="274"/>
      <c r="ER30" s="275"/>
      <c r="ES30" s="294"/>
      <c r="ET30" s="294"/>
      <c r="EU30" s="294"/>
      <c r="EV30" s="294"/>
      <c r="EW30" s="294"/>
      <c r="EX30" s="294"/>
      <c r="EY30" s="294"/>
      <c r="EZ30" s="294"/>
      <c r="FA30" s="294"/>
      <c r="FB30" s="294"/>
      <c r="FC30" s="294"/>
      <c r="FD30" s="294"/>
      <c r="FE30" s="294"/>
    </row>
    <row r="31" spans="1:161" ht="12" thickBot="1" x14ac:dyDescent="0.25">
      <c r="A31" s="295" t="s">
        <v>11</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6"/>
      <c r="BX31" s="226" t="s">
        <v>12</v>
      </c>
      <c r="BY31" s="227"/>
      <c r="BZ31" s="227"/>
      <c r="CA31" s="227"/>
      <c r="CB31" s="227"/>
      <c r="CC31" s="227"/>
      <c r="CD31" s="227"/>
      <c r="CE31" s="228"/>
      <c r="CF31" s="226" t="s">
        <v>13</v>
      </c>
      <c r="CG31" s="227"/>
      <c r="CH31" s="227"/>
      <c r="CI31" s="227"/>
      <c r="CJ31" s="227"/>
      <c r="CK31" s="227"/>
      <c r="CL31" s="227"/>
      <c r="CM31" s="227"/>
      <c r="CN31" s="227"/>
      <c r="CO31" s="227"/>
      <c r="CP31" s="227"/>
      <c r="CQ31" s="227"/>
      <c r="CR31" s="228"/>
      <c r="CS31" s="226" t="s">
        <v>14</v>
      </c>
      <c r="CT31" s="227"/>
      <c r="CU31" s="227"/>
      <c r="CV31" s="227"/>
      <c r="CW31" s="227"/>
      <c r="CX31" s="227"/>
      <c r="CY31" s="227"/>
      <c r="CZ31" s="227"/>
      <c r="DA31" s="227"/>
      <c r="DB31" s="227"/>
      <c r="DC31" s="227"/>
      <c r="DD31" s="227"/>
      <c r="DE31" s="228"/>
      <c r="DF31" s="226" t="s">
        <v>15</v>
      </c>
      <c r="DG31" s="227"/>
      <c r="DH31" s="227"/>
      <c r="DI31" s="227"/>
      <c r="DJ31" s="227"/>
      <c r="DK31" s="227"/>
      <c r="DL31" s="227"/>
      <c r="DM31" s="227"/>
      <c r="DN31" s="227"/>
      <c r="DO31" s="227"/>
      <c r="DP31" s="227"/>
      <c r="DQ31" s="227"/>
      <c r="DR31" s="228"/>
      <c r="DS31" s="226" t="s">
        <v>16</v>
      </c>
      <c r="DT31" s="227"/>
      <c r="DU31" s="227"/>
      <c r="DV31" s="227"/>
      <c r="DW31" s="227"/>
      <c r="DX31" s="227"/>
      <c r="DY31" s="227"/>
      <c r="DZ31" s="227"/>
      <c r="EA31" s="227"/>
      <c r="EB31" s="227"/>
      <c r="EC31" s="227"/>
      <c r="ED31" s="227"/>
      <c r="EE31" s="228"/>
      <c r="EF31" s="226" t="s">
        <v>17</v>
      </c>
      <c r="EG31" s="227"/>
      <c r="EH31" s="227"/>
      <c r="EI31" s="227"/>
      <c r="EJ31" s="227"/>
      <c r="EK31" s="227"/>
      <c r="EL31" s="227"/>
      <c r="EM31" s="227"/>
      <c r="EN31" s="227"/>
      <c r="EO31" s="227"/>
      <c r="EP31" s="227"/>
      <c r="EQ31" s="227"/>
      <c r="ER31" s="228"/>
      <c r="ES31" s="229" t="s">
        <v>18</v>
      </c>
      <c r="ET31" s="229"/>
      <c r="EU31" s="229"/>
      <c r="EV31" s="229"/>
      <c r="EW31" s="229"/>
      <c r="EX31" s="229"/>
      <c r="EY31" s="229"/>
      <c r="EZ31" s="229"/>
      <c r="FA31" s="229"/>
      <c r="FB31" s="229"/>
      <c r="FC31" s="229"/>
      <c r="FD31" s="229"/>
      <c r="FE31" s="229"/>
    </row>
    <row r="32" spans="1:161" ht="12.75" customHeight="1" x14ac:dyDescent="0.2">
      <c r="A32" s="265" t="s">
        <v>46</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42" t="s">
        <v>47</v>
      </c>
      <c r="BY32" s="243"/>
      <c r="BZ32" s="243"/>
      <c r="CA32" s="243"/>
      <c r="CB32" s="243"/>
      <c r="CC32" s="243"/>
      <c r="CD32" s="243"/>
      <c r="CE32" s="266"/>
      <c r="CF32" s="267" t="s">
        <v>48</v>
      </c>
      <c r="CG32" s="243"/>
      <c r="CH32" s="243"/>
      <c r="CI32" s="243"/>
      <c r="CJ32" s="243"/>
      <c r="CK32" s="243"/>
      <c r="CL32" s="243"/>
      <c r="CM32" s="243"/>
      <c r="CN32" s="243"/>
      <c r="CO32" s="243"/>
      <c r="CP32" s="243"/>
      <c r="CQ32" s="243"/>
      <c r="CR32" s="266"/>
      <c r="CS32" s="267" t="s">
        <v>48</v>
      </c>
      <c r="CT32" s="243"/>
      <c r="CU32" s="243"/>
      <c r="CV32" s="243"/>
      <c r="CW32" s="243"/>
      <c r="CX32" s="243"/>
      <c r="CY32" s="243"/>
      <c r="CZ32" s="243"/>
      <c r="DA32" s="243"/>
      <c r="DB32" s="243"/>
      <c r="DC32" s="243"/>
      <c r="DD32" s="243"/>
      <c r="DE32" s="266"/>
      <c r="DF32" s="288">
        <v>411521.43</v>
      </c>
      <c r="DG32" s="289"/>
      <c r="DH32" s="289"/>
      <c r="DI32" s="289"/>
      <c r="DJ32" s="289"/>
      <c r="DK32" s="289"/>
      <c r="DL32" s="289"/>
      <c r="DM32" s="289"/>
      <c r="DN32" s="289"/>
      <c r="DO32" s="289"/>
      <c r="DP32" s="289"/>
      <c r="DQ32" s="289"/>
      <c r="DR32" s="290"/>
      <c r="DS32" s="288"/>
      <c r="DT32" s="289"/>
      <c r="DU32" s="289"/>
      <c r="DV32" s="289"/>
      <c r="DW32" s="289"/>
      <c r="DX32" s="289"/>
      <c r="DY32" s="289"/>
      <c r="DZ32" s="289"/>
      <c r="EA32" s="289"/>
      <c r="EB32" s="289"/>
      <c r="EC32" s="289"/>
      <c r="ED32" s="289"/>
      <c r="EE32" s="290"/>
      <c r="EF32" s="288"/>
      <c r="EG32" s="289"/>
      <c r="EH32" s="289"/>
      <c r="EI32" s="289"/>
      <c r="EJ32" s="289"/>
      <c r="EK32" s="289"/>
      <c r="EL32" s="289"/>
      <c r="EM32" s="289"/>
      <c r="EN32" s="289"/>
      <c r="EO32" s="289"/>
      <c r="EP32" s="289"/>
      <c r="EQ32" s="289"/>
      <c r="ER32" s="290"/>
      <c r="ES32" s="291"/>
      <c r="ET32" s="292"/>
      <c r="EU32" s="292"/>
      <c r="EV32" s="292"/>
      <c r="EW32" s="292"/>
      <c r="EX32" s="292"/>
      <c r="EY32" s="292"/>
      <c r="EZ32" s="292"/>
      <c r="FA32" s="292"/>
      <c r="FB32" s="292"/>
      <c r="FC32" s="292"/>
      <c r="FD32" s="292"/>
      <c r="FE32" s="293"/>
    </row>
    <row r="33" spans="1:161" ht="12.75" customHeight="1" x14ac:dyDescent="0.2">
      <c r="A33" s="265" t="s">
        <v>49</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33" t="s">
        <v>50</v>
      </c>
      <c r="BY33" s="234"/>
      <c r="BZ33" s="234"/>
      <c r="CA33" s="234"/>
      <c r="CB33" s="234"/>
      <c r="CC33" s="234"/>
      <c r="CD33" s="234"/>
      <c r="CE33" s="305"/>
      <c r="CF33" s="306" t="s">
        <v>48</v>
      </c>
      <c r="CG33" s="234"/>
      <c r="CH33" s="234"/>
      <c r="CI33" s="234"/>
      <c r="CJ33" s="234"/>
      <c r="CK33" s="234"/>
      <c r="CL33" s="234"/>
      <c r="CM33" s="234"/>
      <c r="CN33" s="234"/>
      <c r="CO33" s="234"/>
      <c r="CP33" s="234"/>
      <c r="CQ33" s="234"/>
      <c r="CR33" s="305"/>
      <c r="CS33" s="306" t="s">
        <v>48</v>
      </c>
      <c r="CT33" s="234"/>
      <c r="CU33" s="234"/>
      <c r="CV33" s="234"/>
      <c r="CW33" s="234"/>
      <c r="CX33" s="234"/>
      <c r="CY33" s="234"/>
      <c r="CZ33" s="234"/>
      <c r="DA33" s="234"/>
      <c r="DB33" s="234"/>
      <c r="DC33" s="234"/>
      <c r="DD33" s="234"/>
      <c r="DE33" s="305"/>
      <c r="DF33" s="297">
        <v>0</v>
      </c>
      <c r="DG33" s="298"/>
      <c r="DH33" s="298"/>
      <c r="DI33" s="298"/>
      <c r="DJ33" s="298"/>
      <c r="DK33" s="298"/>
      <c r="DL33" s="298"/>
      <c r="DM33" s="298"/>
      <c r="DN33" s="298"/>
      <c r="DO33" s="298"/>
      <c r="DP33" s="298"/>
      <c r="DQ33" s="298"/>
      <c r="DR33" s="299"/>
      <c r="DS33" s="297">
        <f>DS32+DS34+DS164-DS58</f>
        <v>0</v>
      </c>
      <c r="DT33" s="298"/>
      <c r="DU33" s="298"/>
      <c r="DV33" s="298"/>
      <c r="DW33" s="298"/>
      <c r="DX33" s="298"/>
      <c r="DY33" s="298"/>
      <c r="DZ33" s="298"/>
      <c r="EA33" s="298"/>
      <c r="EB33" s="298"/>
      <c r="EC33" s="298"/>
      <c r="ED33" s="298"/>
      <c r="EE33" s="299"/>
      <c r="EF33" s="297">
        <f>EF32+EF34+EF164-EF58</f>
        <v>0</v>
      </c>
      <c r="EG33" s="298"/>
      <c r="EH33" s="298"/>
      <c r="EI33" s="298"/>
      <c r="EJ33" s="298"/>
      <c r="EK33" s="298"/>
      <c r="EL33" s="298"/>
      <c r="EM33" s="298"/>
      <c r="EN33" s="298"/>
      <c r="EO33" s="298"/>
      <c r="EP33" s="298"/>
      <c r="EQ33" s="298"/>
      <c r="ER33" s="299"/>
      <c r="ES33" s="300"/>
      <c r="ET33" s="301"/>
      <c r="EU33" s="301"/>
      <c r="EV33" s="301"/>
      <c r="EW33" s="301"/>
      <c r="EX33" s="301"/>
      <c r="EY33" s="301"/>
      <c r="EZ33" s="301"/>
      <c r="FA33" s="301"/>
      <c r="FB33" s="301"/>
      <c r="FC33" s="301"/>
      <c r="FD33" s="301"/>
      <c r="FE33" s="302"/>
    </row>
    <row r="34" spans="1:161" x14ac:dyDescent="0.2">
      <c r="A34" s="307" t="s">
        <v>51</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8" t="s">
        <v>52</v>
      </c>
      <c r="BY34" s="309"/>
      <c r="BZ34" s="309"/>
      <c r="CA34" s="309"/>
      <c r="CB34" s="309"/>
      <c r="CC34" s="309"/>
      <c r="CD34" s="309"/>
      <c r="CE34" s="310"/>
      <c r="CF34" s="311"/>
      <c r="CG34" s="309"/>
      <c r="CH34" s="309"/>
      <c r="CI34" s="309"/>
      <c r="CJ34" s="309"/>
      <c r="CK34" s="309"/>
      <c r="CL34" s="309"/>
      <c r="CM34" s="309"/>
      <c r="CN34" s="309"/>
      <c r="CO34" s="309"/>
      <c r="CP34" s="309"/>
      <c r="CQ34" s="309"/>
      <c r="CR34" s="310"/>
      <c r="CS34" s="306" t="s">
        <v>55</v>
      </c>
      <c r="CT34" s="234"/>
      <c r="CU34" s="234"/>
      <c r="CV34" s="234"/>
      <c r="CW34" s="234"/>
      <c r="CX34" s="234"/>
      <c r="CY34" s="234"/>
      <c r="CZ34" s="234"/>
      <c r="DA34" s="234"/>
      <c r="DB34" s="234"/>
      <c r="DC34" s="234"/>
      <c r="DD34" s="234"/>
      <c r="DE34" s="305"/>
      <c r="DF34" s="297">
        <f>DF35+DF38+DF42+DF45+DF48+DF53</f>
        <v>39147232.229999997</v>
      </c>
      <c r="DG34" s="298"/>
      <c r="DH34" s="298"/>
      <c r="DI34" s="298"/>
      <c r="DJ34" s="298"/>
      <c r="DK34" s="298"/>
      <c r="DL34" s="298"/>
      <c r="DM34" s="298"/>
      <c r="DN34" s="298"/>
      <c r="DO34" s="298"/>
      <c r="DP34" s="298"/>
      <c r="DQ34" s="298"/>
      <c r="DR34" s="299"/>
      <c r="DS34" s="297">
        <f>DS35+DS38+DS42+DS45+DS48</f>
        <v>35525474.730000004</v>
      </c>
      <c r="DT34" s="298"/>
      <c r="DU34" s="298"/>
      <c r="DV34" s="298"/>
      <c r="DW34" s="298"/>
      <c r="DX34" s="298"/>
      <c r="DY34" s="298"/>
      <c r="DZ34" s="298"/>
      <c r="EA34" s="298"/>
      <c r="EB34" s="298"/>
      <c r="EC34" s="298"/>
      <c r="ED34" s="298"/>
      <c r="EE34" s="299"/>
      <c r="EF34" s="297">
        <f>EF35+EF38+EF42+EF45+EF48</f>
        <v>35701909.730000004</v>
      </c>
      <c r="EG34" s="298"/>
      <c r="EH34" s="298"/>
      <c r="EI34" s="298"/>
      <c r="EJ34" s="298"/>
      <c r="EK34" s="298"/>
      <c r="EL34" s="298"/>
      <c r="EM34" s="298"/>
      <c r="EN34" s="298"/>
      <c r="EO34" s="298"/>
      <c r="EP34" s="298"/>
      <c r="EQ34" s="298"/>
      <c r="ER34" s="299"/>
      <c r="ES34" s="300"/>
      <c r="ET34" s="301"/>
      <c r="EU34" s="301"/>
      <c r="EV34" s="301"/>
      <c r="EW34" s="301"/>
      <c r="EX34" s="301"/>
      <c r="EY34" s="301"/>
      <c r="EZ34" s="301"/>
      <c r="FA34" s="301"/>
      <c r="FB34" s="301"/>
      <c r="FC34" s="301"/>
      <c r="FD34" s="301"/>
      <c r="FE34" s="302"/>
    </row>
    <row r="35" spans="1:161" ht="22.5" customHeight="1" x14ac:dyDescent="0.2">
      <c r="A35" s="303" t="s">
        <v>53</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4"/>
      <c r="BW35" s="304"/>
      <c r="BX35" s="233" t="s">
        <v>54</v>
      </c>
      <c r="BY35" s="234"/>
      <c r="BZ35" s="234"/>
      <c r="CA35" s="234"/>
      <c r="CB35" s="234"/>
      <c r="CC35" s="234"/>
      <c r="CD35" s="234"/>
      <c r="CE35" s="305"/>
      <c r="CF35" s="306" t="s">
        <v>55</v>
      </c>
      <c r="CG35" s="234"/>
      <c r="CH35" s="234"/>
      <c r="CI35" s="234"/>
      <c r="CJ35" s="234"/>
      <c r="CK35" s="234"/>
      <c r="CL35" s="234"/>
      <c r="CM35" s="234"/>
      <c r="CN35" s="234"/>
      <c r="CO35" s="234"/>
      <c r="CP35" s="234"/>
      <c r="CQ35" s="234"/>
      <c r="CR35" s="305"/>
      <c r="CS35" s="306" t="s">
        <v>55</v>
      </c>
      <c r="CT35" s="234"/>
      <c r="CU35" s="234"/>
      <c r="CV35" s="234"/>
      <c r="CW35" s="234"/>
      <c r="CX35" s="234"/>
      <c r="CY35" s="234"/>
      <c r="CZ35" s="234"/>
      <c r="DA35" s="234"/>
      <c r="DB35" s="234"/>
      <c r="DC35" s="234"/>
      <c r="DD35" s="234"/>
      <c r="DE35" s="305"/>
      <c r="DF35" s="297">
        <f>DF36</f>
        <v>56376</v>
      </c>
      <c r="DG35" s="298"/>
      <c r="DH35" s="298"/>
      <c r="DI35" s="298"/>
      <c r="DJ35" s="298"/>
      <c r="DK35" s="298"/>
      <c r="DL35" s="298"/>
      <c r="DM35" s="298"/>
      <c r="DN35" s="298"/>
      <c r="DO35" s="298"/>
      <c r="DP35" s="298"/>
      <c r="DQ35" s="298"/>
      <c r="DR35" s="299"/>
      <c r="DS35" s="297">
        <f>DS36</f>
        <v>56376</v>
      </c>
      <c r="DT35" s="298"/>
      <c r="DU35" s="298"/>
      <c r="DV35" s="298"/>
      <c r="DW35" s="298"/>
      <c r="DX35" s="298"/>
      <c r="DY35" s="298"/>
      <c r="DZ35" s="298"/>
      <c r="EA35" s="298"/>
      <c r="EB35" s="298"/>
      <c r="EC35" s="298"/>
      <c r="ED35" s="298"/>
      <c r="EE35" s="299"/>
      <c r="EF35" s="297">
        <f>EF36</f>
        <v>56376</v>
      </c>
      <c r="EG35" s="298"/>
      <c r="EH35" s="298"/>
      <c r="EI35" s="298"/>
      <c r="EJ35" s="298"/>
      <c r="EK35" s="298"/>
      <c r="EL35" s="298"/>
      <c r="EM35" s="298"/>
      <c r="EN35" s="298"/>
      <c r="EO35" s="298"/>
      <c r="EP35" s="298"/>
      <c r="EQ35" s="298"/>
      <c r="ER35" s="299"/>
      <c r="ES35" s="300"/>
      <c r="ET35" s="301"/>
      <c r="EU35" s="301"/>
      <c r="EV35" s="301"/>
      <c r="EW35" s="301"/>
      <c r="EX35" s="301"/>
      <c r="EY35" s="301"/>
      <c r="EZ35" s="301"/>
      <c r="FA35" s="301"/>
      <c r="FB35" s="301"/>
      <c r="FC35" s="301"/>
      <c r="FD35" s="301"/>
      <c r="FE35" s="302"/>
    </row>
    <row r="36" spans="1:161" x14ac:dyDescent="0.2">
      <c r="A36" s="329" t="s">
        <v>56</v>
      </c>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29"/>
      <c r="BR36" s="329"/>
      <c r="BS36" s="329"/>
      <c r="BT36" s="329"/>
      <c r="BU36" s="329"/>
      <c r="BV36" s="329"/>
      <c r="BW36" s="329"/>
      <c r="BX36" s="332" t="s">
        <v>57</v>
      </c>
      <c r="BY36" s="333"/>
      <c r="BZ36" s="333"/>
      <c r="CA36" s="333"/>
      <c r="CB36" s="333"/>
      <c r="CC36" s="333"/>
      <c r="CD36" s="333"/>
      <c r="CE36" s="334"/>
      <c r="CF36" s="338" t="s">
        <v>55</v>
      </c>
      <c r="CG36" s="333"/>
      <c r="CH36" s="333"/>
      <c r="CI36" s="333"/>
      <c r="CJ36" s="333"/>
      <c r="CK36" s="333"/>
      <c r="CL36" s="333"/>
      <c r="CM36" s="333"/>
      <c r="CN36" s="333"/>
      <c r="CO36" s="333"/>
      <c r="CP36" s="333"/>
      <c r="CQ36" s="333"/>
      <c r="CR36" s="334"/>
      <c r="CS36" s="338" t="s">
        <v>300</v>
      </c>
      <c r="CT36" s="333"/>
      <c r="CU36" s="333"/>
      <c r="CV36" s="333"/>
      <c r="CW36" s="333"/>
      <c r="CX36" s="333"/>
      <c r="CY36" s="333"/>
      <c r="CZ36" s="333"/>
      <c r="DA36" s="333"/>
      <c r="DB36" s="333"/>
      <c r="DC36" s="333"/>
      <c r="DD36" s="333"/>
      <c r="DE36" s="334"/>
      <c r="DF36" s="323">
        <v>56376</v>
      </c>
      <c r="DG36" s="324"/>
      <c r="DH36" s="324"/>
      <c r="DI36" s="324"/>
      <c r="DJ36" s="324"/>
      <c r="DK36" s="324"/>
      <c r="DL36" s="324"/>
      <c r="DM36" s="324"/>
      <c r="DN36" s="324"/>
      <c r="DO36" s="324"/>
      <c r="DP36" s="324"/>
      <c r="DQ36" s="324"/>
      <c r="DR36" s="325"/>
      <c r="DS36" s="323">
        <v>56376</v>
      </c>
      <c r="DT36" s="324"/>
      <c r="DU36" s="324"/>
      <c r="DV36" s="324"/>
      <c r="DW36" s="324"/>
      <c r="DX36" s="324"/>
      <c r="DY36" s="324"/>
      <c r="DZ36" s="324"/>
      <c r="EA36" s="324"/>
      <c r="EB36" s="324"/>
      <c r="EC36" s="324"/>
      <c r="ED36" s="324"/>
      <c r="EE36" s="325"/>
      <c r="EF36" s="323">
        <v>56376</v>
      </c>
      <c r="EG36" s="324"/>
      <c r="EH36" s="324"/>
      <c r="EI36" s="324"/>
      <c r="EJ36" s="324"/>
      <c r="EK36" s="324"/>
      <c r="EL36" s="324"/>
      <c r="EM36" s="324"/>
      <c r="EN36" s="324"/>
      <c r="EO36" s="324"/>
      <c r="EP36" s="324"/>
      <c r="EQ36" s="324"/>
      <c r="ER36" s="325"/>
      <c r="ES36" s="317"/>
      <c r="ET36" s="318"/>
      <c r="EU36" s="318"/>
      <c r="EV36" s="318"/>
      <c r="EW36" s="318"/>
      <c r="EX36" s="318"/>
      <c r="EY36" s="318"/>
      <c r="EZ36" s="318"/>
      <c r="FA36" s="318"/>
      <c r="FB36" s="318"/>
      <c r="FC36" s="318"/>
      <c r="FD36" s="318"/>
      <c r="FE36" s="319"/>
    </row>
    <row r="37" spans="1:161" ht="12" thickBot="1" x14ac:dyDescent="0.25">
      <c r="A37" s="330" t="s">
        <v>599</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1"/>
      <c r="BX37" s="335"/>
      <c r="BY37" s="336"/>
      <c r="BZ37" s="336"/>
      <c r="CA37" s="336"/>
      <c r="CB37" s="336"/>
      <c r="CC37" s="336"/>
      <c r="CD37" s="336"/>
      <c r="CE37" s="337"/>
      <c r="CF37" s="339"/>
      <c r="CG37" s="336"/>
      <c r="CH37" s="336"/>
      <c r="CI37" s="336"/>
      <c r="CJ37" s="336"/>
      <c r="CK37" s="336"/>
      <c r="CL37" s="336"/>
      <c r="CM37" s="336"/>
      <c r="CN37" s="336"/>
      <c r="CO37" s="336"/>
      <c r="CP37" s="336"/>
      <c r="CQ37" s="336"/>
      <c r="CR37" s="337"/>
      <c r="CS37" s="339"/>
      <c r="CT37" s="336"/>
      <c r="CU37" s="336"/>
      <c r="CV37" s="336"/>
      <c r="CW37" s="336"/>
      <c r="CX37" s="336"/>
      <c r="CY37" s="336"/>
      <c r="CZ37" s="336"/>
      <c r="DA37" s="336"/>
      <c r="DB37" s="336"/>
      <c r="DC37" s="336"/>
      <c r="DD37" s="336"/>
      <c r="DE37" s="337"/>
      <c r="DF37" s="326"/>
      <c r="DG37" s="327"/>
      <c r="DH37" s="327"/>
      <c r="DI37" s="327"/>
      <c r="DJ37" s="327"/>
      <c r="DK37" s="327"/>
      <c r="DL37" s="327"/>
      <c r="DM37" s="327"/>
      <c r="DN37" s="327"/>
      <c r="DO37" s="327"/>
      <c r="DP37" s="327"/>
      <c r="DQ37" s="327"/>
      <c r="DR37" s="328"/>
      <c r="DS37" s="326"/>
      <c r="DT37" s="327"/>
      <c r="DU37" s="327"/>
      <c r="DV37" s="327"/>
      <c r="DW37" s="327"/>
      <c r="DX37" s="327"/>
      <c r="DY37" s="327"/>
      <c r="DZ37" s="327"/>
      <c r="EA37" s="327"/>
      <c r="EB37" s="327"/>
      <c r="EC37" s="327"/>
      <c r="ED37" s="327"/>
      <c r="EE37" s="328"/>
      <c r="EF37" s="326"/>
      <c r="EG37" s="327"/>
      <c r="EH37" s="327"/>
      <c r="EI37" s="327"/>
      <c r="EJ37" s="327"/>
      <c r="EK37" s="327"/>
      <c r="EL37" s="327"/>
      <c r="EM37" s="327"/>
      <c r="EN37" s="327"/>
      <c r="EO37" s="327"/>
      <c r="EP37" s="327"/>
      <c r="EQ37" s="327"/>
      <c r="ER37" s="328"/>
      <c r="ES37" s="320"/>
      <c r="ET37" s="321"/>
      <c r="EU37" s="321"/>
      <c r="EV37" s="321"/>
      <c r="EW37" s="321"/>
      <c r="EX37" s="321"/>
      <c r="EY37" s="321"/>
      <c r="EZ37" s="321"/>
      <c r="FA37" s="321"/>
      <c r="FB37" s="321"/>
      <c r="FC37" s="321"/>
      <c r="FD37" s="321"/>
      <c r="FE37" s="322"/>
    </row>
    <row r="38" spans="1:161" ht="11.1" customHeight="1" x14ac:dyDescent="0.2">
      <c r="A38" s="314" t="s">
        <v>58</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5"/>
      <c r="BR38" s="315"/>
      <c r="BS38" s="315"/>
      <c r="BT38" s="315"/>
      <c r="BU38" s="315"/>
      <c r="BV38" s="315"/>
      <c r="BW38" s="316"/>
      <c r="BX38" s="242" t="s">
        <v>59</v>
      </c>
      <c r="BY38" s="243"/>
      <c r="BZ38" s="243"/>
      <c r="CA38" s="243"/>
      <c r="CB38" s="243"/>
      <c r="CC38" s="243"/>
      <c r="CD38" s="243"/>
      <c r="CE38" s="266"/>
      <c r="CF38" s="267" t="s">
        <v>60</v>
      </c>
      <c r="CG38" s="243"/>
      <c r="CH38" s="243"/>
      <c r="CI38" s="243"/>
      <c r="CJ38" s="243"/>
      <c r="CK38" s="243"/>
      <c r="CL38" s="243"/>
      <c r="CM38" s="243"/>
      <c r="CN38" s="243"/>
      <c r="CO38" s="243"/>
      <c r="CP38" s="243"/>
      <c r="CQ38" s="243"/>
      <c r="CR38" s="266"/>
      <c r="CS38" s="267" t="s">
        <v>60</v>
      </c>
      <c r="CT38" s="243"/>
      <c r="CU38" s="243"/>
      <c r="CV38" s="243"/>
      <c r="CW38" s="243"/>
      <c r="CX38" s="243"/>
      <c r="CY38" s="243"/>
      <c r="CZ38" s="243"/>
      <c r="DA38" s="243"/>
      <c r="DB38" s="243"/>
      <c r="DC38" s="243"/>
      <c r="DD38" s="243"/>
      <c r="DE38" s="266"/>
      <c r="DF38" s="288">
        <f>DF39+DF40+DF41</f>
        <v>34369538.729999997</v>
      </c>
      <c r="DG38" s="289"/>
      <c r="DH38" s="289"/>
      <c r="DI38" s="289"/>
      <c r="DJ38" s="289"/>
      <c r="DK38" s="289"/>
      <c r="DL38" s="289"/>
      <c r="DM38" s="289"/>
      <c r="DN38" s="289"/>
      <c r="DO38" s="289"/>
      <c r="DP38" s="289"/>
      <c r="DQ38" s="289"/>
      <c r="DR38" s="290"/>
      <c r="DS38" s="288">
        <f t="shared" ref="DS38" si="0">DS39+DS40+DS41</f>
        <v>31879917.73</v>
      </c>
      <c r="DT38" s="289"/>
      <c r="DU38" s="289"/>
      <c r="DV38" s="289"/>
      <c r="DW38" s="289"/>
      <c r="DX38" s="289"/>
      <c r="DY38" s="289"/>
      <c r="DZ38" s="289"/>
      <c r="EA38" s="289"/>
      <c r="EB38" s="289"/>
      <c r="EC38" s="289"/>
      <c r="ED38" s="289"/>
      <c r="EE38" s="290"/>
      <c r="EF38" s="288">
        <f t="shared" ref="EF38" si="1">EF39+EF40+EF41</f>
        <v>32090159.73</v>
      </c>
      <c r="EG38" s="289"/>
      <c r="EH38" s="289"/>
      <c r="EI38" s="289"/>
      <c r="EJ38" s="289"/>
      <c r="EK38" s="289"/>
      <c r="EL38" s="289"/>
      <c r="EM38" s="289"/>
      <c r="EN38" s="289"/>
      <c r="EO38" s="289"/>
      <c r="EP38" s="289"/>
      <c r="EQ38" s="289"/>
      <c r="ER38" s="290"/>
      <c r="ES38" s="291"/>
      <c r="ET38" s="292"/>
      <c r="EU38" s="292"/>
      <c r="EV38" s="292"/>
      <c r="EW38" s="292"/>
      <c r="EX38" s="292"/>
      <c r="EY38" s="292"/>
      <c r="EZ38" s="292"/>
      <c r="FA38" s="292"/>
      <c r="FB38" s="292"/>
      <c r="FC38" s="292"/>
      <c r="FD38" s="292"/>
      <c r="FE38" s="293"/>
    </row>
    <row r="39" spans="1:161" ht="36.75" customHeight="1" x14ac:dyDescent="0.2">
      <c r="A39" s="312" t="s">
        <v>61</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233" t="s">
        <v>62</v>
      </c>
      <c r="BY39" s="234"/>
      <c r="BZ39" s="234"/>
      <c r="CA39" s="234"/>
      <c r="CB39" s="234"/>
      <c r="CC39" s="234"/>
      <c r="CD39" s="234"/>
      <c r="CE39" s="305"/>
      <c r="CF39" s="306" t="s">
        <v>60</v>
      </c>
      <c r="CG39" s="234"/>
      <c r="CH39" s="234"/>
      <c r="CI39" s="234"/>
      <c r="CJ39" s="234"/>
      <c r="CK39" s="234"/>
      <c r="CL39" s="234"/>
      <c r="CM39" s="234"/>
      <c r="CN39" s="234"/>
      <c r="CO39" s="234"/>
      <c r="CP39" s="234"/>
      <c r="CQ39" s="234"/>
      <c r="CR39" s="305"/>
      <c r="CS39" s="306" t="s">
        <v>107</v>
      </c>
      <c r="CT39" s="234"/>
      <c r="CU39" s="234"/>
      <c r="CV39" s="234"/>
      <c r="CW39" s="234"/>
      <c r="CX39" s="234"/>
      <c r="CY39" s="234"/>
      <c r="CZ39" s="234"/>
      <c r="DA39" s="234"/>
      <c r="DB39" s="234"/>
      <c r="DC39" s="234"/>
      <c r="DD39" s="234"/>
      <c r="DE39" s="305"/>
      <c r="DF39" s="297">
        <v>33317520</v>
      </c>
      <c r="DG39" s="298"/>
      <c r="DH39" s="298"/>
      <c r="DI39" s="298"/>
      <c r="DJ39" s="298"/>
      <c r="DK39" s="298"/>
      <c r="DL39" s="298"/>
      <c r="DM39" s="298"/>
      <c r="DN39" s="298"/>
      <c r="DO39" s="298"/>
      <c r="DP39" s="298"/>
      <c r="DQ39" s="298"/>
      <c r="DR39" s="299"/>
      <c r="DS39" s="297">
        <v>31782299</v>
      </c>
      <c r="DT39" s="298"/>
      <c r="DU39" s="298"/>
      <c r="DV39" s="298"/>
      <c r="DW39" s="298"/>
      <c r="DX39" s="298"/>
      <c r="DY39" s="298"/>
      <c r="DZ39" s="298"/>
      <c r="EA39" s="298"/>
      <c r="EB39" s="298"/>
      <c r="EC39" s="298"/>
      <c r="ED39" s="298"/>
      <c r="EE39" s="299"/>
      <c r="EF39" s="297">
        <v>31992541</v>
      </c>
      <c r="EG39" s="298"/>
      <c r="EH39" s="298"/>
      <c r="EI39" s="298"/>
      <c r="EJ39" s="298"/>
      <c r="EK39" s="298"/>
      <c r="EL39" s="298"/>
      <c r="EM39" s="298"/>
      <c r="EN39" s="298"/>
      <c r="EO39" s="298"/>
      <c r="EP39" s="298"/>
      <c r="EQ39" s="298"/>
      <c r="ER39" s="299"/>
      <c r="ES39" s="300"/>
      <c r="ET39" s="301"/>
      <c r="EU39" s="301"/>
      <c r="EV39" s="301"/>
      <c r="EW39" s="301"/>
      <c r="EX39" s="301"/>
      <c r="EY39" s="301"/>
      <c r="EZ39" s="301"/>
      <c r="FA39" s="301"/>
      <c r="FB39" s="301"/>
      <c r="FC39" s="301"/>
      <c r="FD39" s="301"/>
      <c r="FE39" s="302"/>
    </row>
    <row r="40" spans="1:161" s="9" customFormat="1" x14ac:dyDescent="0.2">
      <c r="A40" s="312" t="s">
        <v>302</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233" t="s">
        <v>63</v>
      </c>
      <c r="BY40" s="234"/>
      <c r="BZ40" s="234"/>
      <c r="CA40" s="234"/>
      <c r="CB40" s="234"/>
      <c r="CC40" s="234"/>
      <c r="CD40" s="234"/>
      <c r="CE40" s="305"/>
      <c r="CF40" s="306" t="s">
        <v>60</v>
      </c>
      <c r="CG40" s="234"/>
      <c r="CH40" s="234"/>
      <c r="CI40" s="234"/>
      <c r="CJ40" s="234"/>
      <c r="CK40" s="234"/>
      <c r="CL40" s="234"/>
      <c r="CM40" s="234"/>
      <c r="CN40" s="234"/>
      <c r="CO40" s="234"/>
      <c r="CP40" s="234"/>
      <c r="CQ40" s="234"/>
      <c r="CR40" s="305"/>
      <c r="CS40" s="306" t="s">
        <v>107</v>
      </c>
      <c r="CT40" s="234"/>
      <c r="CU40" s="234"/>
      <c r="CV40" s="234"/>
      <c r="CW40" s="234"/>
      <c r="CX40" s="234"/>
      <c r="CY40" s="234"/>
      <c r="CZ40" s="234"/>
      <c r="DA40" s="234"/>
      <c r="DB40" s="234"/>
      <c r="DC40" s="234"/>
      <c r="DD40" s="234"/>
      <c r="DE40" s="305"/>
      <c r="DF40" s="297">
        <f>954400</f>
        <v>954400</v>
      </c>
      <c r="DG40" s="298"/>
      <c r="DH40" s="298"/>
      <c r="DI40" s="298"/>
      <c r="DJ40" s="298"/>
      <c r="DK40" s="298"/>
      <c r="DL40" s="298"/>
      <c r="DM40" s="298"/>
      <c r="DN40" s="298"/>
      <c r="DO40" s="298"/>
      <c r="DP40" s="298"/>
      <c r="DQ40" s="298"/>
      <c r="DR40" s="299"/>
      <c r="DS40" s="297"/>
      <c r="DT40" s="298"/>
      <c r="DU40" s="298"/>
      <c r="DV40" s="298"/>
      <c r="DW40" s="298"/>
      <c r="DX40" s="298"/>
      <c r="DY40" s="298"/>
      <c r="DZ40" s="298"/>
      <c r="EA40" s="298"/>
      <c r="EB40" s="298"/>
      <c r="EC40" s="298"/>
      <c r="ED40" s="298"/>
      <c r="EE40" s="299"/>
      <c r="EF40" s="297"/>
      <c r="EG40" s="298"/>
      <c r="EH40" s="298"/>
      <c r="EI40" s="298"/>
      <c r="EJ40" s="298"/>
      <c r="EK40" s="298"/>
      <c r="EL40" s="298"/>
      <c r="EM40" s="298"/>
      <c r="EN40" s="298"/>
      <c r="EO40" s="298"/>
      <c r="EP40" s="298"/>
      <c r="EQ40" s="298"/>
      <c r="ER40" s="299"/>
      <c r="ES40" s="300"/>
      <c r="ET40" s="301"/>
      <c r="EU40" s="301"/>
      <c r="EV40" s="301"/>
      <c r="EW40" s="301"/>
      <c r="EX40" s="301"/>
      <c r="EY40" s="301"/>
      <c r="EZ40" s="301"/>
      <c r="FA40" s="301"/>
      <c r="FB40" s="301"/>
      <c r="FC40" s="301"/>
      <c r="FD40" s="301"/>
      <c r="FE40" s="302"/>
    </row>
    <row r="41" spans="1:161" x14ac:dyDescent="0.2">
      <c r="A41" s="312" t="s">
        <v>303</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233" t="s">
        <v>304</v>
      </c>
      <c r="BY41" s="234"/>
      <c r="BZ41" s="234"/>
      <c r="CA41" s="234"/>
      <c r="CB41" s="234"/>
      <c r="CC41" s="234"/>
      <c r="CD41" s="234"/>
      <c r="CE41" s="305"/>
      <c r="CF41" s="306" t="s">
        <v>60</v>
      </c>
      <c r="CG41" s="234"/>
      <c r="CH41" s="234"/>
      <c r="CI41" s="234"/>
      <c r="CJ41" s="234"/>
      <c r="CK41" s="234"/>
      <c r="CL41" s="234"/>
      <c r="CM41" s="234"/>
      <c r="CN41" s="234"/>
      <c r="CO41" s="234"/>
      <c r="CP41" s="234"/>
      <c r="CQ41" s="234"/>
      <c r="CR41" s="305"/>
      <c r="CS41" s="306" t="s">
        <v>305</v>
      </c>
      <c r="CT41" s="234"/>
      <c r="CU41" s="234"/>
      <c r="CV41" s="234"/>
      <c r="CW41" s="234"/>
      <c r="CX41" s="234"/>
      <c r="CY41" s="234"/>
      <c r="CZ41" s="234"/>
      <c r="DA41" s="234"/>
      <c r="DB41" s="234"/>
      <c r="DC41" s="234"/>
      <c r="DD41" s="234"/>
      <c r="DE41" s="305"/>
      <c r="DF41" s="297">
        <v>97618.73</v>
      </c>
      <c r="DG41" s="298"/>
      <c r="DH41" s="298"/>
      <c r="DI41" s="298"/>
      <c r="DJ41" s="298"/>
      <c r="DK41" s="298"/>
      <c r="DL41" s="298"/>
      <c r="DM41" s="298"/>
      <c r="DN41" s="298"/>
      <c r="DO41" s="298"/>
      <c r="DP41" s="298"/>
      <c r="DQ41" s="298"/>
      <c r="DR41" s="299"/>
      <c r="DS41" s="297">
        <v>97618.73</v>
      </c>
      <c r="DT41" s="298"/>
      <c r="DU41" s="298"/>
      <c r="DV41" s="298"/>
      <c r="DW41" s="298"/>
      <c r="DX41" s="298"/>
      <c r="DY41" s="298"/>
      <c r="DZ41" s="298"/>
      <c r="EA41" s="298"/>
      <c r="EB41" s="298"/>
      <c r="EC41" s="298"/>
      <c r="ED41" s="298"/>
      <c r="EE41" s="299"/>
      <c r="EF41" s="297">
        <v>97618.73</v>
      </c>
      <c r="EG41" s="298"/>
      <c r="EH41" s="298"/>
      <c r="EI41" s="298"/>
      <c r="EJ41" s="298"/>
      <c r="EK41" s="298"/>
      <c r="EL41" s="298"/>
      <c r="EM41" s="298"/>
      <c r="EN41" s="298"/>
      <c r="EO41" s="298"/>
      <c r="EP41" s="298"/>
      <c r="EQ41" s="298"/>
      <c r="ER41" s="299"/>
      <c r="ES41" s="300"/>
      <c r="ET41" s="301"/>
      <c r="EU41" s="301"/>
      <c r="EV41" s="301"/>
      <c r="EW41" s="301"/>
      <c r="EX41" s="301"/>
      <c r="EY41" s="301"/>
      <c r="EZ41" s="301"/>
      <c r="FA41" s="301"/>
      <c r="FB41" s="301"/>
      <c r="FC41" s="301"/>
      <c r="FD41" s="301"/>
      <c r="FE41" s="302"/>
    </row>
    <row r="42" spans="1:161" ht="11.1" customHeight="1" x14ac:dyDescent="0.2">
      <c r="A42" s="314" t="s">
        <v>64</v>
      </c>
      <c r="B42" s="31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c r="BM42" s="315"/>
      <c r="BN42" s="315"/>
      <c r="BO42" s="315"/>
      <c r="BP42" s="315"/>
      <c r="BQ42" s="315"/>
      <c r="BR42" s="315"/>
      <c r="BS42" s="315"/>
      <c r="BT42" s="315"/>
      <c r="BU42" s="315"/>
      <c r="BV42" s="315"/>
      <c r="BW42" s="316"/>
      <c r="BX42" s="233" t="s">
        <v>65</v>
      </c>
      <c r="BY42" s="234"/>
      <c r="BZ42" s="234"/>
      <c r="CA42" s="234"/>
      <c r="CB42" s="234"/>
      <c r="CC42" s="234"/>
      <c r="CD42" s="234"/>
      <c r="CE42" s="305"/>
      <c r="CF42" s="306" t="s">
        <v>66</v>
      </c>
      <c r="CG42" s="234"/>
      <c r="CH42" s="234"/>
      <c r="CI42" s="234"/>
      <c r="CJ42" s="234"/>
      <c r="CK42" s="234"/>
      <c r="CL42" s="234"/>
      <c r="CM42" s="234"/>
      <c r="CN42" s="234"/>
      <c r="CO42" s="234"/>
      <c r="CP42" s="234"/>
      <c r="CQ42" s="234"/>
      <c r="CR42" s="305"/>
      <c r="CS42" s="306"/>
      <c r="CT42" s="234"/>
      <c r="CU42" s="234"/>
      <c r="CV42" s="234"/>
      <c r="CW42" s="234"/>
      <c r="CX42" s="234"/>
      <c r="CY42" s="234"/>
      <c r="CZ42" s="234"/>
      <c r="DA42" s="234"/>
      <c r="DB42" s="234"/>
      <c r="DC42" s="234"/>
      <c r="DD42" s="234"/>
      <c r="DE42" s="305"/>
      <c r="DF42" s="297"/>
      <c r="DG42" s="298"/>
      <c r="DH42" s="298"/>
      <c r="DI42" s="298"/>
      <c r="DJ42" s="298"/>
      <c r="DK42" s="298"/>
      <c r="DL42" s="298"/>
      <c r="DM42" s="298"/>
      <c r="DN42" s="298"/>
      <c r="DO42" s="298"/>
      <c r="DP42" s="298"/>
      <c r="DQ42" s="298"/>
      <c r="DR42" s="299"/>
      <c r="DS42" s="297"/>
      <c r="DT42" s="298"/>
      <c r="DU42" s="298"/>
      <c r="DV42" s="298"/>
      <c r="DW42" s="298"/>
      <c r="DX42" s="298"/>
      <c r="DY42" s="298"/>
      <c r="DZ42" s="298"/>
      <c r="EA42" s="298"/>
      <c r="EB42" s="298"/>
      <c r="EC42" s="298"/>
      <c r="ED42" s="298"/>
      <c r="EE42" s="299"/>
      <c r="EF42" s="297"/>
      <c r="EG42" s="298"/>
      <c r="EH42" s="298"/>
      <c r="EI42" s="298"/>
      <c r="EJ42" s="298"/>
      <c r="EK42" s="298"/>
      <c r="EL42" s="298"/>
      <c r="EM42" s="298"/>
      <c r="EN42" s="298"/>
      <c r="EO42" s="298"/>
      <c r="EP42" s="298"/>
      <c r="EQ42" s="298"/>
      <c r="ER42" s="299"/>
      <c r="ES42" s="300"/>
      <c r="ET42" s="301"/>
      <c r="EU42" s="301"/>
      <c r="EV42" s="301"/>
      <c r="EW42" s="301"/>
      <c r="EX42" s="301"/>
      <c r="EY42" s="301"/>
      <c r="EZ42" s="301"/>
      <c r="FA42" s="301"/>
      <c r="FB42" s="301"/>
      <c r="FC42" s="301"/>
      <c r="FD42" s="301"/>
      <c r="FE42" s="302"/>
    </row>
    <row r="43" spans="1:161" ht="11.1" customHeight="1" x14ac:dyDescent="0.2">
      <c r="A43" s="329" t="s">
        <v>56</v>
      </c>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c r="BX43" s="332" t="s">
        <v>67</v>
      </c>
      <c r="BY43" s="333"/>
      <c r="BZ43" s="333"/>
      <c r="CA43" s="333"/>
      <c r="CB43" s="333"/>
      <c r="CC43" s="333"/>
      <c r="CD43" s="333"/>
      <c r="CE43" s="334"/>
      <c r="CF43" s="338" t="s">
        <v>66</v>
      </c>
      <c r="CG43" s="333"/>
      <c r="CH43" s="333"/>
      <c r="CI43" s="333"/>
      <c r="CJ43" s="333"/>
      <c r="CK43" s="333"/>
      <c r="CL43" s="333"/>
      <c r="CM43" s="333"/>
      <c r="CN43" s="333"/>
      <c r="CO43" s="333"/>
      <c r="CP43" s="333"/>
      <c r="CQ43" s="333"/>
      <c r="CR43" s="334"/>
      <c r="CS43" s="338"/>
      <c r="CT43" s="333"/>
      <c r="CU43" s="333"/>
      <c r="CV43" s="333"/>
      <c r="CW43" s="333"/>
      <c r="CX43" s="333"/>
      <c r="CY43" s="333"/>
      <c r="CZ43" s="333"/>
      <c r="DA43" s="333"/>
      <c r="DB43" s="333"/>
      <c r="DC43" s="333"/>
      <c r="DD43" s="333"/>
      <c r="DE43" s="334"/>
      <c r="DF43" s="323"/>
      <c r="DG43" s="324"/>
      <c r="DH43" s="324"/>
      <c r="DI43" s="324"/>
      <c r="DJ43" s="324"/>
      <c r="DK43" s="324"/>
      <c r="DL43" s="324"/>
      <c r="DM43" s="324"/>
      <c r="DN43" s="324"/>
      <c r="DO43" s="324"/>
      <c r="DP43" s="324"/>
      <c r="DQ43" s="324"/>
      <c r="DR43" s="325"/>
      <c r="DS43" s="323"/>
      <c r="DT43" s="324"/>
      <c r="DU43" s="324"/>
      <c r="DV43" s="324"/>
      <c r="DW43" s="324"/>
      <c r="DX43" s="324"/>
      <c r="DY43" s="324"/>
      <c r="DZ43" s="324"/>
      <c r="EA43" s="324"/>
      <c r="EB43" s="324"/>
      <c r="EC43" s="324"/>
      <c r="ED43" s="324"/>
      <c r="EE43" s="325"/>
      <c r="EF43" s="323"/>
      <c r="EG43" s="324"/>
      <c r="EH43" s="324"/>
      <c r="EI43" s="324"/>
      <c r="EJ43" s="324"/>
      <c r="EK43" s="324"/>
      <c r="EL43" s="324"/>
      <c r="EM43" s="324"/>
      <c r="EN43" s="324"/>
      <c r="EO43" s="324"/>
      <c r="EP43" s="324"/>
      <c r="EQ43" s="324"/>
      <c r="ER43" s="325"/>
      <c r="ES43" s="317"/>
      <c r="ET43" s="318"/>
      <c r="EU43" s="318"/>
      <c r="EV43" s="318"/>
      <c r="EW43" s="318"/>
      <c r="EX43" s="318"/>
      <c r="EY43" s="318"/>
      <c r="EZ43" s="318"/>
      <c r="FA43" s="318"/>
      <c r="FB43" s="318"/>
      <c r="FC43" s="318"/>
      <c r="FD43" s="318"/>
      <c r="FE43" s="319"/>
    </row>
    <row r="44" spans="1:161" ht="11.1" customHeight="1" x14ac:dyDescent="0.2">
      <c r="A44" s="330"/>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1"/>
      <c r="BX44" s="340"/>
      <c r="BY44" s="245"/>
      <c r="BZ44" s="245"/>
      <c r="CA44" s="245"/>
      <c r="CB44" s="245"/>
      <c r="CC44" s="245"/>
      <c r="CD44" s="245"/>
      <c r="CE44" s="341"/>
      <c r="CF44" s="342"/>
      <c r="CG44" s="245"/>
      <c r="CH44" s="245"/>
      <c r="CI44" s="245"/>
      <c r="CJ44" s="245"/>
      <c r="CK44" s="245"/>
      <c r="CL44" s="245"/>
      <c r="CM44" s="245"/>
      <c r="CN44" s="245"/>
      <c r="CO44" s="245"/>
      <c r="CP44" s="245"/>
      <c r="CQ44" s="245"/>
      <c r="CR44" s="341"/>
      <c r="CS44" s="342"/>
      <c r="CT44" s="245"/>
      <c r="CU44" s="245"/>
      <c r="CV44" s="245"/>
      <c r="CW44" s="245"/>
      <c r="CX44" s="245"/>
      <c r="CY44" s="245"/>
      <c r="CZ44" s="245"/>
      <c r="DA44" s="245"/>
      <c r="DB44" s="245"/>
      <c r="DC44" s="245"/>
      <c r="DD44" s="245"/>
      <c r="DE44" s="341"/>
      <c r="DF44" s="343"/>
      <c r="DG44" s="344"/>
      <c r="DH44" s="344"/>
      <c r="DI44" s="344"/>
      <c r="DJ44" s="344"/>
      <c r="DK44" s="344"/>
      <c r="DL44" s="344"/>
      <c r="DM44" s="344"/>
      <c r="DN44" s="344"/>
      <c r="DO44" s="344"/>
      <c r="DP44" s="344"/>
      <c r="DQ44" s="344"/>
      <c r="DR44" s="345"/>
      <c r="DS44" s="343"/>
      <c r="DT44" s="344"/>
      <c r="DU44" s="344"/>
      <c r="DV44" s="344"/>
      <c r="DW44" s="344"/>
      <c r="DX44" s="344"/>
      <c r="DY44" s="344"/>
      <c r="DZ44" s="344"/>
      <c r="EA44" s="344"/>
      <c r="EB44" s="344"/>
      <c r="EC44" s="344"/>
      <c r="ED44" s="344"/>
      <c r="EE44" s="345"/>
      <c r="EF44" s="343"/>
      <c r="EG44" s="344"/>
      <c r="EH44" s="344"/>
      <c r="EI44" s="344"/>
      <c r="EJ44" s="344"/>
      <c r="EK44" s="344"/>
      <c r="EL44" s="344"/>
      <c r="EM44" s="344"/>
      <c r="EN44" s="344"/>
      <c r="EO44" s="344"/>
      <c r="EP44" s="344"/>
      <c r="EQ44" s="344"/>
      <c r="ER44" s="345"/>
      <c r="ES44" s="346"/>
      <c r="ET44" s="347"/>
      <c r="EU44" s="347"/>
      <c r="EV44" s="347"/>
      <c r="EW44" s="347"/>
      <c r="EX44" s="347"/>
      <c r="EY44" s="347"/>
      <c r="EZ44" s="347"/>
      <c r="FA44" s="347"/>
      <c r="FB44" s="347"/>
      <c r="FC44" s="347"/>
      <c r="FD44" s="347"/>
      <c r="FE44" s="348"/>
    </row>
    <row r="45" spans="1:161" ht="11.1" customHeight="1" x14ac:dyDescent="0.2">
      <c r="A45" s="314" t="s">
        <v>68</v>
      </c>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c r="BW45" s="316"/>
      <c r="BX45" s="233" t="s">
        <v>69</v>
      </c>
      <c r="BY45" s="234"/>
      <c r="BZ45" s="234"/>
      <c r="CA45" s="234"/>
      <c r="CB45" s="234"/>
      <c r="CC45" s="234"/>
      <c r="CD45" s="234"/>
      <c r="CE45" s="305"/>
      <c r="CF45" s="306" t="s">
        <v>70</v>
      </c>
      <c r="CG45" s="234"/>
      <c r="CH45" s="234"/>
      <c r="CI45" s="234"/>
      <c r="CJ45" s="234"/>
      <c r="CK45" s="234"/>
      <c r="CL45" s="234"/>
      <c r="CM45" s="234"/>
      <c r="CN45" s="234"/>
      <c r="CO45" s="234"/>
      <c r="CP45" s="234"/>
      <c r="CQ45" s="234"/>
      <c r="CR45" s="305"/>
      <c r="CS45" s="306" t="s">
        <v>70</v>
      </c>
      <c r="CT45" s="234"/>
      <c r="CU45" s="234"/>
      <c r="CV45" s="234"/>
      <c r="CW45" s="234"/>
      <c r="CX45" s="234"/>
      <c r="CY45" s="234"/>
      <c r="CZ45" s="234"/>
      <c r="DA45" s="234"/>
      <c r="DB45" s="234"/>
      <c r="DC45" s="234"/>
      <c r="DD45" s="234"/>
      <c r="DE45" s="305"/>
      <c r="DF45" s="297">
        <f>DF46</f>
        <v>0</v>
      </c>
      <c r="DG45" s="298"/>
      <c r="DH45" s="298"/>
      <c r="DI45" s="298"/>
      <c r="DJ45" s="298"/>
      <c r="DK45" s="298"/>
      <c r="DL45" s="298"/>
      <c r="DM45" s="298"/>
      <c r="DN45" s="298"/>
      <c r="DO45" s="298"/>
      <c r="DP45" s="298"/>
      <c r="DQ45" s="298"/>
      <c r="DR45" s="299"/>
      <c r="DS45" s="297"/>
      <c r="DT45" s="298"/>
      <c r="DU45" s="298"/>
      <c r="DV45" s="298"/>
      <c r="DW45" s="298"/>
      <c r="DX45" s="298"/>
      <c r="DY45" s="298"/>
      <c r="DZ45" s="298"/>
      <c r="EA45" s="298"/>
      <c r="EB45" s="298"/>
      <c r="EC45" s="298"/>
      <c r="ED45" s="298"/>
      <c r="EE45" s="299"/>
      <c r="EF45" s="297"/>
      <c r="EG45" s="298"/>
      <c r="EH45" s="298"/>
      <c r="EI45" s="298"/>
      <c r="EJ45" s="298"/>
      <c r="EK45" s="298"/>
      <c r="EL45" s="298"/>
      <c r="EM45" s="298"/>
      <c r="EN45" s="298"/>
      <c r="EO45" s="298"/>
      <c r="EP45" s="298"/>
      <c r="EQ45" s="298"/>
      <c r="ER45" s="299"/>
      <c r="ES45" s="300"/>
      <c r="ET45" s="301"/>
      <c r="EU45" s="301"/>
      <c r="EV45" s="301"/>
      <c r="EW45" s="301"/>
      <c r="EX45" s="301"/>
      <c r="EY45" s="301"/>
      <c r="EZ45" s="301"/>
      <c r="FA45" s="301"/>
      <c r="FB45" s="301"/>
      <c r="FC45" s="301"/>
      <c r="FD45" s="301"/>
      <c r="FE45" s="302"/>
    </row>
    <row r="46" spans="1:161" ht="11.1" customHeight="1" x14ac:dyDescent="0.2">
      <c r="A46" s="349" t="s">
        <v>56</v>
      </c>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32"/>
      <c r="BY46" s="333"/>
      <c r="BZ46" s="333"/>
      <c r="CA46" s="333"/>
      <c r="CB46" s="333"/>
      <c r="CC46" s="333"/>
      <c r="CD46" s="333"/>
      <c r="CE46" s="334"/>
      <c r="CF46" s="338"/>
      <c r="CG46" s="333"/>
      <c r="CH46" s="333"/>
      <c r="CI46" s="333"/>
      <c r="CJ46" s="333"/>
      <c r="CK46" s="333"/>
      <c r="CL46" s="333"/>
      <c r="CM46" s="333"/>
      <c r="CN46" s="333"/>
      <c r="CO46" s="333"/>
      <c r="CP46" s="333"/>
      <c r="CQ46" s="333"/>
      <c r="CR46" s="334"/>
      <c r="CS46" s="338" t="s">
        <v>301</v>
      </c>
      <c r="CT46" s="333"/>
      <c r="CU46" s="333"/>
      <c r="CV46" s="333"/>
      <c r="CW46" s="333"/>
      <c r="CX46" s="333"/>
      <c r="CY46" s="333"/>
      <c r="CZ46" s="333"/>
      <c r="DA46" s="333"/>
      <c r="DB46" s="333"/>
      <c r="DC46" s="333"/>
      <c r="DD46" s="333"/>
      <c r="DE46" s="334"/>
      <c r="DF46" s="323"/>
      <c r="DG46" s="324"/>
      <c r="DH46" s="324"/>
      <c r="DI46" s="324"/>
      <c r="DJ46" s="324"/>
      <c r="DK46" s="324"/>
      <c r="DL46" s="324"/>
      <c r="DM46" s="324"/>
      <c r="DN46" s="324"/>
      <c r="DO46" s="324"/>
      <c r="DP46" s="324"/>
      <c r="DQ46" s="324"/>
      <c r="DR46" s="325"/>
      <c r="DS46" s="323"/>
      <c r="DT46" s="324"/>
      <c r="DU46" s="324"/>
      <c r="DV46" s="324"/>
      <c r="DW46" s="324"/>
      <c r="DX46" s="324"/>
      <c r="DY46" s="324"/>
      <c r="DZ46" s="324"/>
      <c r="EA46" s="324"/>
      <c r="EB46" s="324"/>
      <c r="EC46" s="324"/>
      <c r="ED46" s="324"/>
      <c r="EE46" s="325"/>
      <c r="EF46" s="323"/>
      <c r="EG46" s="324"/>
      <c r="EH46" s="324"/>
      <c r="EI46" s="324"/>
      <c r="EJ46" s="324"/>
      <c r="EK46" s="324"/>
      <c r="EL46" s="324"/>
      <c r="EM46" s="324"/>
      <c r="EN46" s="324"/>
      <c r="EO46" s="324"/>
      <c r="EP46" s="324"/>
      <c r="EQ46" s="324"/>
      <c r="ER46" s="325"/>
      <c r="ES46" s="317"/>
      <c r="ET46" s="318"/>
      <c r="EU46" s="318"/>
      <c r="EV46" s="318"/>
      <c r="EW46" s="318"/>
      <c r="EX46" s="318"/>
      <c r="EY46" s="318"/>
      <c r="EZ46" s="318"/>
      <c r="FA46" s="318"/>
      <c r="FB46" s="318"/>
      <c r="FC46" s="318"/>
      <c r="FD46" s="318"/>
      <c r="FE46" s="319"/>
    </row>
    <row r="47" spans="1:161" ht="21.75" customHeight="1" x14ac:dyDescent="0.2">
      <c r="A47" s="350" t="s">
        <v>438</v>
      </c>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1"/>
      <c r="BX47" s="340"/>
      <c r="BY47" s="245"/>
      <c r="BZ47" s="245"/>
      <c r="CA47" s="245"/>
      <c r="CB47" s="245"/>
      <c r="CC47" s="245"/>
      <c r="CD47" s="245"/>
      <c r="CE47" s="341"/>
      <c r="CF47" s="342"/>
      <c r="CG47" s="245"/>
      <c r="CH47" s="245"/>
      <c r="CI47" s="245"/>
      <c r="CJ47" s="245"/>
      <c r="CK47" s="245"/>
      <c r="CL47" s="245"/>
      <c r="CM47" s="245"/>
      <c r="CN47" s="245"/>
      <c r="CO47" s="245"/>
      <c r="CP47" s="245"/>
      <c r="CQ47" s="245"/>
      <c r="CR47" s="341"/>
      <c r="CS47" s="342"/>
      <c r="CT47" s="245"/>
      <c r="CU47" s="245"/>
      <c r="CV47" s="245"/>
      <c r="CW47" s="245"/>
      <c r="CX47" s="245"/>
      <c r="CY47" s="245"/>
      <c r="CZ47" s="245"/>
      <c r="DA47" s="245"/>
      <c r="DB47" s="245"/>
      <c r="DC47" s="245"/>
      <c r="DD47" s="245"/>
      <c r="DE47" s="341"/>
      <c r="DF47" s="343"/>
      <c r="DG47" s="344"/>
      <c r="DH47" s="344"/>
      <c r="DI47" s="344"/>
      <c r="DJ47" s="344"/>
      <c r="DK47" s="344"/>
      <c r="DL47" s="344"/>
      <c r="DM47" s="344"/>
      <c r="DN47" s="344"/>
      <c r="DO47" s="344"/>
      <c r="DP47" s="344"/>
      <c r="DQ47" s="344"/>
      <c r="DR47" s="345"/>
      <c r="DS47" s="343"/>
      <c r="DT47" s="344"/>
      <c r="DU47" s="344"/>
      <c r="DV47" s="344"/>
      <c r="DW47" s="344"/>
      <c r="DX47" s="344"/>
      <c r="DY47" s="344"/>
      <c r="DZ47" s="344"/>
      <c r="EA47" s="344"/>
      <c r="EB47" s="344"/>
      <c r="EC47" s="344"/>
      <c r="ED47" s="344"/>
      <c r="EE47" s="345"/>
      <c r="EF47" s="343"/>
      <c r="EG47" s="344"/>
      <c r="EH47" s="344"/>
      <c r="EI47" s="344"/>
      <c r="EJ47" s="344"/>
      <c r="EK47" s="344"/>
      <c r="EL47" s="344"/>
      <c r="EM47" s="344"/>
      <c r="EN47" s="344"/>
      <c r="EO47" s="344"/>
      <c r="EP47" s="344"/>
      <c r="EQ47" s="344"/>
      <c r="ER47" s="345"/>
      <c r="ES47" s="346"/>
      <c r="ET47" s="347"/>
      <c r="EU47" s="347"/>
      <c r="EV47" s="347"/>
      <c r="EW47" s="347"/>
      <c r="EX47" s="347"/>
      <c r="EY47" s="347"/>
      <c r="EZ47" s="347"/>
      <c r="FA47" s="347"/>
      <c r="FB47" s="347"/>
      <c r="FC47" s="347"/>
      <c r="FD47" s="347"/>
      <c r="FE47" s="348"/>
    </row>
    <row r="48" spans="1:161" ht="11.1" customHeight="1" x14ac:dyDescent="0.2">
      <c r="A48" s="314" t="s">
        <v>71</v>
      </c>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6"/>
      <c r="BX48" s="233" t="s">
        <v>72</v>
      </c>
      <c r="BY48" s="234"/>
      <c r="BZ48" s="234"/>
      <c r="CA48" s="234"/>
      <c r="CB48" s="234"/>
      <c r="CC48" s="234"/>
      <c r="CD48" s="234"/>
      <c r="CE48" s="305"/>
      <c r="CF48" s="306" t="s">
        <v>70</v>
      </c>
      <c r="CG48" s="234"/>
      <c r="CH48" s="234"/>
      <c r="CI48" s="234"/>
      <c r="CJ48" s="234"/>
      <c r="CK48" s="234"/>
      <c r="CL48" s="234"/>
      <c r="CM48" s="234"/>
      <c r="CN48" s="234"/>
      <c r="CO48" s="234"/>
      <c r="CP48" s="234"/>
      <c r="CQ48" s="234"/>
      <c r="CR48" s="305"/>
      <c r="CS48" s="306" t="s">
        <v>70</v>
      </c>
      <c r="CT48" s="234"/>
      <c r="CU48" s="234"/>
      <c r="CV48" s="234"/>
      <c r="CW48" s="234"/>
      <c r="CX48" s="234"/>
      <c r="CY48" s="234"/>
      <c r="CZ48" s="234"/>
      <c r="DA48" s="234"/>
      <c r="DB48" s="234"/>
      <c r="DC48" s="234"/>
      <c r="DD48" s="234"/>
      <c r="DE48" s="305"/>
      <c r="DF48" s="297">
        <f>DF49+DF51+DF52</f>
        <v>4721317.5</v>
      </c>
      <c r="DG48" s="298"/>
      <c r="DH48" s="298"/>
      <c r="DI48" s="298"/>
      <c r="DJ48" s="298"/>
      <c r="DK48" s="298"/>
      <c r="DL48" s="298"/>
      <c r="DM48" s="298"/>
      <c r="DN48" s="298"/>
      <c r="DO48" s="298"/>
      <c r="DP48" s="298"/>
      <c r="DQ48" s="298"/>
      <c r="DR48" s="299"/>
      <c r="DS48" s="297">
        <f t="shared" ref="DS48" si="2">DS49+DS51+DS52</f>
        <v>3589181</v>
      </c>
      <c r="DT48" s="298"/>
      <c r="DU48" s="298"/>
      <c r="DV48" s="298"/>
      <c r="DW48" s="298"/>
      <c r="DX48" s="298"/>
      <c r="DY48" s="298"/>
      <c r="DZ48" s="298"/>
      <c r="EA48" s="298"/>
      <c r="EB48" s="298"/>
      <c r="EC48" s="298"/>
      <c r="ED48" s="298"/>
      <c r="EE48" s="299"/>
      <c r="EF48" s="297">
        <f t="shared" ref="EF48" si="3">EF49+EF51+EF52</f>
        <v>3555374</v>
      </c>
      <c r="EG48" s="298"/>
      <c r="EH48" s="298"/>
      <c r="EI48" s="298"/>
      <c r="EJ48" s="298"/>
      <c r="EK48" s="298"/>
      <c r="EL48" s="298"/>
      <c r="EM48" s="298"/>
      <c r="EN48" s="298"/>
      <c r="EO48" s="298"/>
      <c r="EP48" s="298"/>
      <c r="EQ48" s="298"/>
      <c r="ER48" s="299"/>
      <c r="ES48" s="300"/>
      <c r="ET48" s="301"/>
      <c r="EU48" s="301"/>
      <c r="EV48" s="301"/>
      <c r="EW48" s="301"/>
      <c r="EX48" s="301"/>
      <c r="EY48" s="301"/>
      <c r="EZ48" s="301"/>
      <c r="FA48" s="301"/>
      <c r="FB48" s="301"/>
      <c r="FC48" s="301"/>
      <c r="FD48" s="301"/>
      <c r="FE48" s="302"/>
    </row>
    <row r="49" spans="1:161" ht="11.1" customHeight="1" x14ac:dyDescent="0.2">
      <c r="A49" s="349" t="s">
        <v>56</v>
      </c>
      <c r="B49" s="349"/>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32" t="s">
        <v>75</v>
      </c>
      <c r="BY49" s="333"/>
      <c r="BZ49" s="333"/>
      <c r="CA49" s="333"/>
      <c r="CB49" s="333"/>
      <c r="CC49" s="333"/>
      <c r="CD49" s="333"/>
      <c r="CE49" s="334"/>
      <c r="CF49" s="306" t="s">
        <v>70</v>
      </c>
      <c r="CG49" s="234"/>
      <c r="CH49" s="234"/>
      <c r="CI49" s="234"/>
      <c r="CJ49" s="234"/>
      <c r="CK49" s="234"/>
      <c r="CL49" s="234"/>
      <c r="CM49" s="234"/>
      <c r="CN49" s="234"/>
      <c r="CO49" s="234"/>
      <c r="CP49" s="234"/>
      <c r="CQ49" s="234"/>
      <c r="CR49" s="305"/>
      <c r="CS49" s="338" t="s">
        <v>306</v>
      </c>
      <c r="CT49" s="333"/>
      <c r="CU49" s="333"/>
      <c r="CV49" s="333"/>
      <c r="CW49" s="333"/>
      <c r="CX49" s="333"/>
      <c r="CY49" s="333"/>
      <c r="CZ49" s="333"/>
      <c r="DA49" s="333"/>
      <c r="DB49" s="333"/>
      <c r="DC49" s="333"/>
      <c r="DD49" s="333"/>
      <c r="DE49" s="334"/>
      <c r="DF49" s="323">
        <v>4721317.5</v>
      </c>
      <c r="DG49" s="324"/>
      <c r="DH49" s="324"/>
      <c r="DI49" s="324"/>
      <c r="DJ49" s="324"/>
      <c r="DK49" s="324"/>
      <c r="DL49" s="324"/>
      <c r="DM49" s="324"/>
      <c r="DN49" s="324"/>
      <c r="DO49" s="324"/>
      <c r="DP49" s="324"/>
      <c r="DQ49" s="324"/>
      <c r="DR49" s="325"/>
      <c r="DS49" s="323">
        <v>3589181</v>
      </c>
      <c r="DT49" s="324"/>
      <c r="DU49" s="324"/>
      <c r="DV49" s="324"/>
      <c r="DW49" s="324"/>
      <c r="DX49" s="324"/>
      <c r="DY49" s="324"/>
      <c r="DZ49" s="324"/>
      <c r="EA49" s="324"/>
      <c r="EB49" s="324"/>
      <c r="EC49" s="324"/>
      <c r="ED49" s="324"/>
      <c r="EE49" s="325"/>
      <c r="EF49" s="323">
        <v>3555374</v>
      </c>
      <c r="EG49" s="324"/>
      <c r="EH49" s="324"/>
      <c r="EI49" s="324"/>
      <c r="EJ49" s="324"/>
      <c r="EK49" s="324"/>
      <c r="EL49" s="324"/>
      <c r="EM49" s="324"/>
      <c r="EN49" s="324"/>
      <c r="EO49" s="324"/>
      <c r="EP49" s="324"/>
      <c r="EQ49" s="324"/>
      <c r="ER49" s="325"/>
      <c r="ES49" s="317"/>
      <c r="ET49" s="318"/>
      <c r="EU49" s="318"/>
      <c r="EV49" s="318"/>
      <c r="EW49" s="318"/>
      <c r="EX49" s="318"/>
      <c r="EY49" s="318"/>
      <c r="EZ49" s="318"/>
      <c r="FA49" s="318"/>
      <c r="FB49" s="318"/>
      <c r="FC49" s="318"/>
      <c r="FD49" s="318"/>
      <c r="FE49" s="319"/>
    </row>
    <row r="50" spans="1:161" ht="11.1" customHeight="1" x14ac:dyDescent="0.2">
      <c r="A50" s="352" t="s">
        <v>74</v>
      </c>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3"/>
      <c r="BX50" s="340"/>
      <c r="BY50" s="245"/>
      <c r="BZ50" s="245"/>
      <c r="CA50" s="245"/>
      <c r="CB50" s="245"/>
      <c r="CC50" s="245"/>
      <c r="CD50" s="245"/>
      <c r="CE50" s="341"/>
      <c r="CF50" s="306" t="s">
        <v>70</v>
      </c>
      <c r="CG50" s="234"/>
      <c r="CH50" s="234"/>
      <c r="CI50" s="234"/>
      <c r="CJ50" s="234"/>
      <c r="CK50" s="234"/>
      <c r="CL50" s="234"/>
      <c r="CM50" s="234"/>
      <c r="CN50" s="234"/>
      <c r="CO50" s="234"/>
      <c r="CP50" s="234"/>
      <c r="CQ50" s="234"/>
      <c r="CR50" s="305"/>
      <c r="CS50" s="342"/>
      <c r="CT50" s="245"/>
      <c r="CU50" s="245"/>
      <c r="CV50" s="245"/>
      <c r="CW50" s="245"/>
      <c r="CX50" s="245"/>
      <c r="CY50" s="245"/>
      <c r="CZ50" s="245"/>
      <c r="DA50" s="245"/>
      <c r="DB50" s="245"/>
      <c r="DC50" s="245"/>
      <c r="DD50" s="245"/>
      <c r="DE50" s="341"/>
      <c r="DF50" s="343"/>
      <c r="DG50" s="344"/>
      <c r="DH50" s="344"/>
      <c r="DI50" s="344"/>
      <c r="DJ50" s="344"/>
      <c r="DK50" s="344"/>
      <c r="DL50" s="344"/>
      <c r="DM50" s="344"/>
      <c r="DN50" s="344"/>
      <c r="DO50" s="344"/>
      <c r="DP50" s="344"/>
      <c r="DQ50" s="344"/>
      <c r="DR50" s="345"/>
      <c r="DS50" s="343"/>
      <c r="DT50" s="344"/>
      <c r="DU50" s="344"/>
      <c r="DV50" s="344"/>
      <c r="DW50" s="344"/>
      <c r="DX50" s="344"/>
      <c r="DY50" s="344"/>
      <c r="DZ50" s="344"/>
      <c r="EA50" s="344"/>
      <c r="EB50" s="344"/>
      <c r="EC50" s="344"/>
      <c r="ED50" s="344"/>
      <c r="EE50" s="345"/>
      <c r="EF50" s="343"/>
      <c r="EG50" s="344"/>
      <c r="EH50" s="344"/>
      <c r="EI50" s="344"/>
      <c r="EJ50" s="344"/>
      <c r="EK50" s="344"/>
      <c r="EL50" s="344"/>
      <c r="EM50" s="344"/>
      <c r="EN50" s="344"/>
      <c r="EO50" s="344"/>
      <c r="EP50" s="344"/>
      <c r="EQ50" s="344"/>
      <c r="ER50" s="345"/>
      <c r="ES50" s="346"/>
      <c r="ET50" s="347"/>
      <c r="EU50" s="347"/>
      <c r="EV50" s="347"/>
      <c r="EW50" s="347"/>
      <c r="EX50" s="347"/>
      <c r="EY50" s="347"/>
      <c r="EZ50" s="347"/>
      <c r="FA50" s="347"/>
      <c r="FB50" s="347"/>
      <c r="FC50" s="347"/>
      <c r="FD50" s="347"/>
      <c r="FE50" s="348"/>
    </row>
    <row r="51" spans="1:161" s="140" customFormat="1" ht="11.1" customHeight="1" x14ac:dyDescent="0.2">
      <c r="A51" s="350" t="s">
        <v>76</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3"/>
      <c r="BX51" s="233" t="s">
        <v>77</v>
      </c>
      <c r="BY51" s="234"/>
      <c r="BZ51" s="234"/>
      <c r="CA51" s="234"/>
      <c r="CB51" s="234"/>
      <c r="CC51" s="234"/>
      <c r="CD51" s="234"/>
      <c r="CE51" s="305"/>
      <c r="CF51" s="306" t="s">
        <v>70</v>
      </c>
      <c r="CG51" s="234"/>
      <c r="CH51" s="234"/>
      <c r="CI51" s="234"/>
      <c r="CJ51" s="234"/>
      <c r="CK51" s="234"/>
      <c r="CL51" s="234"/>
      <c r="CM51" s="234"/>
      <c r="CN51" s="234"/>
      <c r="CO51" s="234"/>
      <c r="CP51" s="234"/>
      <c r="CQ51" s="234"/>
      <c r="CR51" s="305"/>
      <c r="CS51" s="306" t="s">
        <v>306</v>
      </c>
      <c r="CT51" s="234"/>
      <c r="CU51" s="234"/>
      <c r="CV51" s="234"/>
      <c r="CW51" s="234"/>
      <c r="CX51" s="234"/>
      <c r="CY51" s="234"/>
      <c r="CZ51" s="234"/>
      <c r="DA51" s="234"/>
      <c r="DB51" s="234"/>
      <c r="DC51" s="234"/>
      <c r="DD51" s="234"/>
      <c r="DE51" s="305"/>
      <c r="DF51" s="297">
        <v>0</v>
      </c>
      <c r="DG51" s="298"/>
      <c r="DH51" s="298"/>
      <c r="DI51" s="298"/>
      <c r="DJ51" s="298"/>
      <c r="DK51" s="298"/>
      <c r="DL51" s="298"/>
      <c r="DM51" s="298"/>
      <c r="DN51" s="298"/>
      <c r="DO51" s="298"/>
      <c r="DP51" s="298"/>
      <c r="DQ51" s="298"/>
      <c r="DR51" s="299"/>
      <c r="DS51" s="297"/>
      <c r="DT51" s="298"/>
      <c r="DU51" s="298"/>
      <c r="DV51" s="298"/>
      <c r="DW51" s="298"/>
      <c r="DX51" s="298"/>
      <c r="DY51" s="298"/>
      <c r="DZ51" s="298"/>
      <c r="EA51" s="298"/>
      <c r="EB51" s="298"/>
      <c r="EC51" s="298"/>
      <c r="ED51" s="298"/>
      <c r="EE51" s="299"/>
      <c r="EF51" s="297"/>
      <c r="EG51" s="298"/>
      <c r="EH51" s="298"/>
      <c r="EI51" s="298"/>
      <c r="EJ51" s="298"/>
      <c r="EK51" s="298"/>
      <c r="EL51" s="298"/>
      <c r="EM51" s="298"/>
      <c r="EN51" s="298"/>
      <c r="EO51" s="298"/>
      <c r="EP51" s="298"/>
      <c r="EQ51" s="298"/>
      <c r="ER51" s="299"/>
      <c r="ES51" s="300"/>
      <c r="ET51" s="301"/>
      <c r="EU51" s="301"/>
      <c r="EV51" s="301"/>
      <c r="EW51" s="301"/>
      <c r="EX51" s="301"/>
      <c r="EY51" s="301"/>
      <c r="EZ51" s="301"/>
      <c r="FA51" s="301"/>
      <c r="FB51" s="301"/>
      <c r="FC51" s="301"/>
      <c r="FD51" s="301"/>
      <c r="FE51" s="302"/>
    </row>
    <row r="52" spans="1:161" ht="11.1" customHeight="1" x14ac:dyDescent="0.2">
      <c r="A52" s="350" t="s">
        <v>467</v>
      </c>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3"/>
      <c r="BX52" s="233" t="s">
        <v>77</v>
      </c>
      <c r="BY52" s="234"/>
      <c r="BZ52" s="234"/>
      <c r="CA52" s="234"/>
      <c r="CB52" s="234"/>
      <c r="CC52" s="234"/>
      <c r="CD52" s="234"/>
      <c r="CE52" s="305"/>
      <c r="CF52" s="306" t="s">
        <v>70</v>
      </c>
      <c r="CG52" s="234"/>
      <c r="CH52" s="234"/>
      <c r="CI52" s="234"/>
      <c r="CJ52" s="234"/>
      <c r="CK52" s="234"/>
      <c r="CL52" s="234"/>
      <c r="CM52" s="234"/>
      <c r="CN52" s="234"/>
      <c r="CO52" s="234"/>
      <c r="CP52" s="234"/>
      <c r="CQ52" s="234"/>
      <c r="CR52" s="305"/>
      <c r="CS52" s="306" t="s">
        <v>306</v>
      </c>
      <c r="CT52" s="234"/>
      <c r="CU52" s="234"/>
      <c r="CV52" s="234"/>
      <c r="CW52" s="234"/>
      <c r="CX52" s="234"/>
      <c r="CY52" s="234"/>
      <c r="CZ52" s="234"/>
      <c r="DA52" s="234"/>
      <c r="DB52" s="234"/>
      <c r="DC52" s="234"/>
      <c r="DD52" s="234"/>
      <c r="DE52" s="305"/>
      <c r="DF52" s="297"/>
      <c r="DG52" s="298"/>
      <c r="DH52" s="298"/>
      <c r="DI52" s="298"/>
      <c r="DJ52" s="298"/>
      <c r="DK52" s="298"/>
      <c r="DL52" s="298"/>
      <c r="DM52" s="298"/>
      <c r="DN52" s="298"/>
      <c r="DO52" s="298"/>
      <c r="DP52" s="298"/>
      <c r="DQ52" s="298"/>
      <c r="DR52" s="299"/>
      <c r="DS52" s="297"/>
      <c r="DT52" s="298"/>
      <c r="DU52" s="298"/>
      <c r="DV52" s="298"/>
      <c r="DW52" s="298"/>
      <c r="DX52" s="298"/>
      <c r="DY52" s="298"/>
      <c r="DZ52" s="298"/>
      <c r="EA52" s="298"/>
      <c r="EB52" s="298"/>
      <c r="EC52" s="298"/>
      <c r="ED52" s="298"/>
      <c r="EE52" s="299"/>
      <c r="EF52" s="297"/>
      <c r="EG52" s="298"/>
      <c r="EH52" s="298"/>
      <c r="EI52" s="298"/>
      <c r="EJ52" s="298"/>
      <c r="EK52" s="298"/>
      <c r="EL52" s="298"/>
      <c r="EM52" s="298"/>
      <c r="EN52" s="298"/>
      <c r="EO52" s="298"/>
      <c r="EP52" s="298"/>
      <c r="EQ52" s="298"/>
      <c r="ER52" s="299"/>
      <c r="ES52" s="300"/>
      <c r="ET52" s="301"/>
      <c r="EU52" s="301"/>
      <c r="EV52" s="301"/>
      <c r="EW52" s="301"/>
      <c r="EX52" s="301"/>
      <c r="EY52" s="301"/>
      <c r="EZ52" s="301"/>
      <c r="FA52" s="301"/>
      <c r="FB52" s="301"/>
      <c r="FC52" s="301"/>
      <c r="FD52" s="301"/>
      <c r="FE52" s="302"/>
    </row>
    <row r="53" spans="1:161" ht="11.1" customHeight="1" x14ac:dyDescent="0.2">
      <c r="A53" s="314" t="s">
        <v>78</v>
      </c>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5"/>
      <c r="BR53" s="315"/>
      <c r="BS53" s="315"/>
      <c r="BT53" s="315"/>
      <c r="BU53" s="315"/>
      <c r="BV53" s="315"/>
      <c r="BW53" s="316"/>
      <c r="BX53" s="233" t="s">
        <v>79</v>
      </c>
      <c r="BY53" s="234"/>
      <c r="BZ53" s="234"/>
      <c r="CA53" s="234"/>
      <c r="CB53" s="234"/>
      <c r="CC53" s="234"/>
      <c r="CD53" s="234"/>
      <c r="CE53" s="305"/>
      <c r="CF53" s="306" t="s">
        <v>468</v>
      </c>
      <c r="CG53" s="234"/>
      <c r="CH53" s="234"/>
      <c r="CI53" s="234"/>
      <c r="CJ53" s="234"/>
      <c r="CK53" s="234"/>
      <c r="CL53" s="234"/>
      <c r="CM53" s="234"/>
      <c r="CN53" s="234"/>
      <c r="CO53" s="234"/>
      <c r="CP53" s="234"/>
      <c r="CQ53" s="234"/>
      <c r="CR53" s="305"/>
      <c r="CS53" s="306" t="s">
        <v>464</v>
      </c>
      <c r="CT53" s="234"/>
      <c r="CU53" s="234"/>
      <c r="CV53" s="234"/>
      <c r="CW53" s="234"/>
      <c r="CX53" s="234"/>
      <c r="CY53" s="234"/>
      <c r="CZ53" s="234"/>
      <c r="DA53" s="234"/>
      <c r="DB53" s="234"/>
      <c r="DC53" s="234"/>
      <c r="DD53" s="234"/>
      <c r="DE53" s="305"/>
      <c r="DF53" s="297">
        <f>DF54</f>
        <v>0</v>
      </c>
      <c r="DG53" s="298"/>
      <c r="DH53" s="298"/>
      <c r="DI53" s="298"/>
      <c r="DJ53" s="298"/>
      <c r="DK53" s="298"/>
      <c r="DL53" s="298"/>
      <c r="DM53" s="298"/>
      <c r="DN53" s="298"/>
      <c r="DO53" s="298"/>
      <c r="DP53" s="298"/>
      <c r="DQ53" s="298"/>
      <c r="DR53" s="299"/>
      <c r="DS53" s="297"/>
      <c r="DT53" s="298"/>
      <c r="DU53" s="298"/>
      <c r="DV53" s="298"/>
      <c r="DW53" s="298"/>
      <c r="DX53" s="298"/>
      <c r="DY53" s="298"/>
      <c r="DZ53" s="298"/>
      <c r="EA53" s="298"/>
      <c r="EB53" s="298"/>
      <c r="EC53" s="298"/>
      <c r="ED53" s="298"/>
      <c r="EE53" s="299"/>
      <c r="EF53" s="297"/>
      <c r="EG53" s="298"/>
      <c r="EH53" s="298"/>
      <c r="EI53" s="298"/>
      <c r="EJ53" s="298"/>
      <c r="EK53" s="298"/>
      <c r="EL53" s="298"/>
      <c r="EM53" s="298"/>
      <c r="EN53" s="298"/>
      <c r="EO53" s="298"/>
      <c r="EP53" s="298"/>
      <c r="EQ53" s="298"/>
      <c r="ER53" s="299"/>
      <c r="ES53" s="300"/>
      <c r="ET53" s="301"/>
      <c r="EU53" s="301"/>
      <c r="EV53" s="301"/>
      <c r="EW53" s="301"/>
      <c r="EX53" s="301"/>
      <c r="EY53" s="301"/>
      <c r="EZ53" s="301"/>
      <c r="FA53" s="301"/>
      <c r="FB53" s="301"/>
      <c r="FC53" s="301"/>
      <c r="FD53" s="301"/>
      <c r="FE53" s="302"/>
    </row>
    <row r="54" spans="1:161" ht="11.1" customHeight="1" x14ac:dyDescent="0.2">
      <c r="A54" s="349" t="s">
        <v>56</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32"/>
      <c r="BY54" s="333"/>
      <c r="BZ54" s="333"/>
      <c r="CA54" s="333"/>
      <c r="CB54" s="333"/>
      <c r="CC54" s="333"/>
      <c r="CD54" s="333"/>
      <c r="CE54" s="334"/>
      <c r="CF54" s="338" t="s">
        <v>468</v>
      </c>
      <c r="CG54" s="333"/>
      <c r="CH54" s="333"/>
      <c r="CI54" s="333"/>
      <c r="CJ54" s="333"/>
      <c r="CK54" s="333"/>
      <c r="CL54" s="333"/>
      <c r="CM54" s="333"/>
      <c r="CN54" s="333"/>
      <c r="CO54" s="333"/>
      <c r="CP54" s="333"/>
      <c r="CQ54" s="333"/>
      <c r="CR54" s="334"/>
      <c r="CS54" s="338" t="s">
        <v>464</v>
      </c>
      <c r="CT54" s="333"/>
      <c r="CU54" s="333"/>
      <c r="CV54" s="333"/>
      <c r="CW54" s="333"/>
      <c r="CX54" s="333"/>
      <c r="CY54" s="333"/>
      <c r="CZ54" s="333"/>
      <c r="DA54" s="333"/>
      <c r="DB54" s="333"/>
      <c r="DC54" s="333"/>
      <c r="DD54" s="333"/>
      <c r="DE54" s="334"/>
      <c r="DF54" s="323"/>
      <c r="DG54" s="324"/>
      <c r="DH54" s="324"/>
      <c r="DI54" s="324"/>
      <c r="DJ54" s="324"/>
      <c r="DK54" s="324"/>
      <c r="DL54" s="324"/>
      <c r="DM54" s="324"/>
      <c r="DN54" s="324"/>
      <c r="DO54" s="324"/>
      <c r="DP54" s="324"/>
      <c r="DQ54" s="324"/>
      <c r="DR54" s="325"/>
      <c r="DS54" s="323"/>
      <c r="DT54" s="324"/>
      <c r="DU54" s="324"/>
      <c r="DV54" s="324"/>
      <c r="DW54" s="324"/>
      <c r="DX54" s="324"/>
      <c r="DY54" s="324"/>
      <c r="DZ54" s="324"/>
      <c r="EA54" s="324"/>
      <c r="EB54" s="324"/>
      <c r="EC54" s="324"/>
      <c r="ED54" s="324"/>
      <c r="EE54" s="325"/>
      <c r="EF54" s="323"/>
      <c r="EG54" s="324"/>
      <c r="EH54" s="324"/>
      <c r="EI54" s="324"/>
      <c r="EJ54" s="324"/>
      <c r="EK54" s="324"/>
      <c r="EL54" s="324"/>
      <c r="EM54" s="324"/>
      <c r="EN54" s="324"/>
      <c r="EO54" s="324"/>
      <c r="EP54" s="324"/>
      <c r="EQ54" s="324"/>
      <c r="ER54" s="325"/>
      <c r="ES54" s="317"/>
      <c r="ET54" s="318"/>
      <c r="EU54" s="318"/>
      <c r="EV54" s="318"/>
      <c r="EW54" s="318"/>
      <c r="EX54" s="318"/>
      <c r="EY54" s="318"/>
      <c r="EZ54" s="318"/>
      <c r="FA54" s="318"/>
      <c r="FB54" s="318"/>
      <c r="FC54" s="318"/>
      <c r="FD54" s="318"/>
      <c r="FE54" s="319"/>
    </row>
    <row r="55" spans="1:161" ht="11.1" customHeight="1" x14ac:dyDescent="0.2">
      <c r="A55" s="352"/>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2"/>
      <c r="BR55" s="352"/>
      <c r="BS55" s="352"/>
      <c r="BT55" s="352"/>
      <c r="BU55" s="352"/>
      <c r="BV55" s="352"/>
      <c r="BW55" s="353"/>
      <c r="BX55" s="340"/>
      <c r="BY55" s="245"/>
      <c r="BZ55" s="245"/>
      <c r="CA55" s="245"/>
      <c r="CB55" s="245"/>
      <c r="CC55" s="245"/>
      <c r="CD55" s="245"/>
      <c r="CE55" s="341"/>
      <c r="CF55" s="342"/>
      <c r="CG55" s="245"/>
      <c r="CH55" s="245"/>
      <c r="CI55" s="245"/>
      <c r="CJ55" s="245"/>
      <c r="CK55" s="245"/>
      <c r="CL55" s="245"/>
      <c r="CM55" s="245"/>
      <c r="CN55" s="245"/>
      <c r="CO55" s="245"/>
      <c r="CP55" s="245"/>
      <c r="CQ55" s="245"/>
      <c r="CR55" s="341"/>
      <c r="CS55" s="342"/>
      <c r="CT55" s="245"/>
      <c r="CU55" s="245"/>
      <c r="CV55" s="245"/>
      <c r="CW55" s="245"/>
      <c r="CX55" s="245"/>
      <c r="CY55" s="245"/>
      <c r="CZ55" s="245"/>
      <c r="DA55" s="245"/>
      <c r="DB55" s="245"/>
      <c r="DC55" s="245"/>
      <c r="DD55" s="245"/>
      <c r="DE55" s="341"/>
      <c r="DF55" s="343"/>
      <c r="DG55" s="344"/>
      <c r="DH55" s="344"/>
      <c r="DI55" s="344"/>
      <c r="DJ55" s="344"/>
      <c r="DK55" s="344"/>
      <c r="DL55" s="344"/>
      <c r="DM55" s="344"/>
      <c r="DN55" s="344"/>
      <c r="DO55" s="344"/>
      <c r="DP55" s="344"/>
      <c r="DQ55" s="344"/>
      <c r="DR55" s="345"/>
      <c r="DS55" s="343"/>
      <c r="DT55" s="344"/>
      <c r="DU55" s="344"/>
      <c r="DV55" s="344"/>
      <c r="DW55" s="344"/>
      <c r="DX55" s="344"/>
      <c r="DY55" s="344"/>
      <c r="DZ55" s="344"/>
      <c r="EA55" s="344"/>
      <c r="EB55" s="344"/>
      <c r="EC55" s="344"/>
      <c r="ED55" s="344"/>
      <c r="EE55" s="345"/>
      <c r="EF55" s="343"/>
      <c r="EG55" s="344"/>
      <c r="EH55" s="344"/>
      <c r="EI55" s="344"/>
      <c r="EJ55" s="344"/>
      <c r="EK55" s="344"/>
      <c r="EL55" s="344"/>
      <c r="EM55" s="344"/>
      <c r="EN55" s="344"/>
      <c r="EO55" s="344"/>
      <c r="EP55" s="344"/>
      <c r="EQ55" s="344"/>
      <c r="ER55" s="345"/>
      <c r="ES55" s="346"/>
      <c r="ET55" s="347"/>
      <c r="EU55" s="347"/>
      <c r="EV55" s="347"/>
      <c r="EW55" s="347"/>
      <c r="EX55" s="347"/>
      <c r="EY55" s="347"/>
      <c r="EZ55" s="347"/>
      <c r="FA55" s="347"/>
      <c r="FB55" s="347"/>
      <c r="FC55" s="347"/>
      <c r="FD55" s="347"/>
      <c r="FE55" s="348"/>
    </row>
    <row r="56" spans="1:161" ht="12.75" customHeight="1" x14ac:dyDescent="0.2">
      <c r="A56" s="314" t="s">
        <v>80</v>
      </c>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5"/>
      <c r="AZ56" s="315"/>
      <c r="BA56" s="315"/>
      <c r="BB56" s="315"/>
      <c r="BC56" s="315"/>
      <c r="BD56" s="315"/>
      <c r="BE56" s="315"/>
      <c r="BF56" s="315"/>
      <c r="BG56" s="315"/>
      <c r="BH56" s="315"/>
      <c r="BI56" s="315"/>
      <c r="BJ56" s="315"/>
      <c r="BK56" s="315"/>
      <c r="BL56" s="315"/>
      <c r="BM56" s="315"/>
      <c r="BN56" s="315"/>
      <c r="BO56" s="315"/>
      <c r="BP56" s="315"/>
      <c r="BQ56" s="315"/>
      <c r="BR56" s="315"/>
      <c r="BS56" s="315"/>
      <c r="BT56" s="315"/>
      <c r="BU56" s="315"/>
      <c r="BV56" s="315"/>
      <c r="BW56" s="316"/>
      <c r="BX56" s="233" t="s">
        <v>81</v>
      </c>
      <c r="BY56" s="234"/>
      <c r="BZ56" s="234"/>
      <c r="CA56" s="234"/>
      <c r="CB56" s="234"/>
      <c r="CC56" s="234"/>
      <c r="CD56" s="234"/>
      <c r="CE56" s="305"/>
      <c r="CF56" s="306" t="s">
        <v>48</v>
      </c>
      <c r="CG56" s="234"/>
      <c r="CH56" s="234"/>
      <c r="CI56" s="234"/>
      <c r="CJ56" s="234"/>
      <c r="CK56" s="234"/>
      <c r="CL56" s="234"/>
      <c r="CM56" s="234"/>
      <c r="CN56" s="234"/>
      <c r="CO56" s="234"/>
      <c r="CP56" s="234"/>
      <c r="CQ56" s="234"/>
      <c r="CR56" s="305"/>
      <c r="CS56" s="306"/>
      <c r="CT56" s="234"/>
      <c r="CU56" s="234"/>
      <c r="CV56" s="234"/>
      <c r="CW56" s="234"/>
      <c r="CX56" s="234"/>
      <c r="CY56" s="234"/>
      <c r="CZ56" s="234"/>
      <c r="DA56" s="234"/>
      <c r="DB56" s="234"/>
      <c r="DC56" s="234"/>
      <c r="DD56" s="234"/>
      <c r="DE56" s="305"/>
      <c r="DF56" s="297"/>
      <c r="DG56" s="298"/>
      <c r="DH56" s="298"/>
      <c r="DI56" s="298"/>
      <c r="DJ56" s="298"/>
      <c r="DK56" s="298"/>
      <c r="DL56" s="298"/>
      <c r="DM56" s="298"/>
      <c r="DN56" s="298"/>
      <c r="DO56" s="298"/>
      <c r="DP56" s="298"/>
      <c r="DQ56" s="298"/>
      <c r="DR56" s="299"/>
      <c r="DS56" s="297"/>
      <c r="DT56" s="298"/>
      <c r="DU56" s="298"/>
      <c r="DV56" s="298"/>
      <c r="DW56" s="298"/>
      <c r="DX56" s="298"/>
      <c r="DY56" s="298"/>
      <c r="DZ56" s="298"/>
      <c r="EA56" s="298"/>
      <c r="EB56" s="298"/>
      <c r="EC56" s="298"/>
      <c r="ED56" s="298"/>
      <c r="EE56" s="299"/>
      <c r="EF56" s="297"/>
      <c r="EG56" s="298"/>
      <c r="EH56" s="298"/>
      <c r="EI56" s="298"/>
      <c r="EJ56" s="298"/>
      <c r="EK56" s="298"/>
      <c r="EL56" s="298"/>
      <c r="EM56" s="298"/>
      <c r="EN56" s="298"/>
      <c r="EO56" s="298"/>
      <c r="EP56" s="298"/>
      <c r="EQ56" s="298"/>
      <c r="ER56" s="299"/>
      <c r="ES56" s="300"/>
      <c r="ET56" s="301"/>
      <c r="EU56" s="301"/>
      <c r="EV56" s="301"/>
      <c r="EW56" s="301"/>
      <c r="EX56" s="301"/>
      <c r="EY56" s="301"/>
      <c r="EZ56" s="301"/>
      <c r="FA56" s="301"/>
      <c r="FB56" s="301"/>
      <c r="FC56" s="301"/>
      <c r="FD56" s="301"/>
      <c r="FE56" s="302"/>
    </row>
    <row r="57" spans="1:161" ht="33.75" customHeight="1" x14ac:dyDescent="0.2">
      <c r="A57" s="312" t="s">
        <v>82</v>
      </c>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233" t="s">
        <v>83</v>
      </c>
      <c r="BY57" s="234"/>
      <c r="BZ57" s="234"/>
      <c r="CA57" s="234"/>
      <c r="CB57" s="234"/>
      <c r="CC57" s="234"/>
      <c r="CD57" s="234"/>
      <c r="CE57" s="305"/>
      <c r="CF57" s="306" t="s">
        <v>84</v>
      </c>
      <c r="CG57" s="234"/>
      <c r="CH57" s="234"/>
      <c r="CI57" s="234"/>
      <c r="CJ57" s="234"/>
      <c r="CK57" s="234"/>
      <c r="CL57" s="234"/>
      <c r="CM57" s="234"/>
      <c r="CN57" s="234"/>
      <c r="CO57" s="234"/>
      <c r="CP57" s="234"/>
      <c r="CQ57" s="234"/>
      <c r="CR57" s="305"/>
      <c r="CS57" s="306"/>
      <c r="CT57" s="234"/>
      <c r="CU57" s="234"/>
      <c r="CV57" s="234"/>
      <c r="CW57" s="234"/>
      <c r="CX57" s="234"/>
      <c r="CY57" s="234"/>
      <c r="CZ57" s="234"/>
      <c r="DA57" s="234"/>
      <c r="DB57" s="234"/>
      <c r="DC57" s="234"/>
      <c r="DD57" s="234"/>
      <c r="DE57" s="305"/>
      <c r="DF57" s="297"/>
      <c r="DG57" s="298"/>
      <c r="DH57" s="298"/>
      <c r="DI57" s="298"/>
      <c r="DJ57" s="298"/>
      <c r="DK57" s="298"/>
      <c r="DL57" s="298"/>
      <c r="DM57" s="298"/>
      <c r="DN57" s="298"/>
      <c r="DO57" s="298"/>
      <c r="DP57" s="298"/>
      <c r="DQ57" s="298"/>
      <c r="DR57" s="299"/>
      <c r="DS57" s="297"/>
      <c r="DT57" s="298"/>
      <c r="DU57" s="298"/>
      <c r="DV57" s="298"/>
      <c r="DW57" s="298"/>
      <c r="DX57" s="298"/>
      <c r="DY57" s="298"/>
      <c r="DZ57" s="298"/>
      <c r="EA57" s="298"/>
      <c r="EB57" s="298"/>
      <c r="EC57" s="298"/>
      <c r="ED57" s="298"/>
      <c r="EE57" s="299"/>
      <c r="EF57" s="297"/>
      <c r="EG57" s="298"/>
      <c r="EH57" s="298"/>
      <c r="EI57" s="298"/>
      <c r="EJ57" s="298"/>
      <c r="EK57" s="298"/>
      <c r="EL57" s="298"/>
      <c r="EM57" s="298"/>
      <c r="EN57" s="298"/>
      <c r="EO57" s="298"/>
      <c r="EP57" s="298"/>
      <c r="EQ57" s="298"/>
      <c r="ER57" s="299"/>
      <c r="ES57" s="300" t="s">
        <v>48</v>
      </c>
      <c r="ET57" s="301"/>
      <c r="EU57" s="301"/>
      <c r="EV57" s="301"/>
      <c r="EW57" s="301"/>
      <c r="EX57" s="301"/>
      <c r="EY57" s="301"/>
      <c r="EZ57" s="301"/>
      <c r="FA57" s="301"/>
      <c r="FB57" s="301"/>
      <c r="FC57" s="301"/>
      <c r="FD57" s="301"/>
      <c r="FE57" s="302"/>
    </row>
    <row r="58" spans="1:161" ht="11.1" customHeight="1" x14ac:dyDescent="0.2">
      <c r="A58" s="307" t="s">
        <v>85</v>
      </c>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8" t="s">
        <v>86</v>
      </c>
      <c r="BY58" s="309"/>
      <c r="BZ58" s="309"/>
      <c r="CA58" s="309"/>
      <c r="CB58" s="309"/>
      <c r="CC58" s="309"/>
      <c r="CD58" s="309"/>
      <c r="CE58" s="310"/>
      <c r="CF58" s="311" t="s">
        <v>48</v>
      </c>
      <c r="CG58" s="309"/>
      <c r="CH58" s="309"/>
      <c r="CI58" s="309"/>
      <c r="CJ58" s="309"/>
      <c r="CK58" s="309"/>
      <c r="CL58" s="309"/>
      <c r="CM58" s="309"/>
      <c r="CN58" s="309"/>
      <c r="CO58" s="309"/>
      <c r="CP58" s="309"/>
      <c r="CQ58" s="309"/>
      <c r="CR58" s="310"/>
      <c r="CS58" s="306"/>
      <c r="CT58" s="234"/>
      <c r="CU58" s="234"/>
      <c r="CV58" s="234"/>
      <c r="CW58" s="234"/>
      <c r="CX58" s="234"/>
      <c r="CY58" s="234"/>
      <c r="CZ58" s="234"/>
      <c r="DA58" s="234"/>
      <c r="DB58" s="234"/>
      <c r="DC58" s="234"/>
      <c r="DD58" s="234"/>
      <c r="DE58" s="305"/>
      <c r="DF58" s="297">
        <f>DF59+DF85+DF101+DF91</f>
        <v>39540217.662799999</v>
      </c>
      <c r="DG58" s="298"/>
      <c r="DH58" s="298"/>
      <c r="DI58" s="298"/>
      <c r="DJ58" s="298"/>
      <c r="DK58" s="298"/>
      <c r="DL58" s="298"/>
      <c r="DM58" s="298"/>
      <c r="DN58" s="298"/>
      <c r="DO58" s="298"/>
      <c r="DP58" s="298"/>
      <c r="DQ58" s="298"/>
      <c r="DR58" s="299"/>
      <c r="DS58" s="297">
        <f>DS59+DS91+DS101</f>
        <v>35525474.730000004</v>
      </c>
      <c r="DT58" s="298"/>
      <c r="DU58" s="298"/>
      <c r="DV58" s="298"/>
      <c r="DW58" s="298"/>
      <c r="DX58" s="298"/>
      <c r="DY58" s="298"/>
      <c r="DZ58" s="298"/>
      <c r="EA58" s="298"/>
      <c r="EB58" s="298"/>
      <c r="EC58" s="298"/>
      <c r="ED58" s="298"/>
      <c r="EE58" s="299"/>
      <c r="EF58" s="297">
        <f>EF59+EF91+EF101</f>
        <v>35701909.730000004</v>
      </c>
      <c r="EG58" s="298"/>
      <c r="EH58" s="298"/>
      <c r="EI58" s="298"/>
      <c r="EJ58" s="298"/>
      <c r="EK58" s="298"/>
      <c r="EL58" s="298"/>
      <c r="EM58" s="298"/>
      <c r="EN58" s="298"/>
      <c r="EO58" s="298"/>
      <c r="EP58" s="298"/>
      <c r="EQ58" s="298"/>
      <c r="ER58" s="299"/>
      <c r="ES58" s="300"/>
      <c r="ET58" s="301"/>
      <c r="EU58" s="301"/>
      <c r="EV58" s="301"/>
      <c r="EW58" s="301"/>
      <c r="EX58" s="301"/>
      <c r="EY58" s="301"/>
      <c r="EZ58" s="301"/>
      <c r="FA58" s="301"/>
      <c r="FB58" s="301"/>
      <c r="FC58" s="301"/>
      <c r="FD58" s="301"/>
      <c r="FE58" s="302"/>
    </row>
    <row r="59" spans="1:161" ht="22.5" customHeight="1" x14ac:dyDescent="0.2">
      <c r="A59" s="360" t="s">
        <v>87</v>
      </c>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c r="BL59" s="361"/>
      <c r="BM59" s="361"/>
      <c r="BN59" s="361"/>
      <c r="BO59" s="361"/>
      <c r="BP59" s="361"/>
      <c r="BQ59" s="361"/>
      <c r="BR59" s="361"/>
      <c r="BS59" s="361"/>
      <c r="BT59" s="361"/>
      <c r="BU59" s="361"/>
      <c r="BV59" s="361"/>
      <c r="BW59" s="361"/>
      <c r="BX59" s="233" t="s">
        <v>88</v>
      </c>
      <c r="BY59" s="234"/>
      <c r="BZ59" s="234"/>
      <c r="CA59" s="234"/>
      <c r="CB59" s="234"/>
      <c r="CC59" s="234"/>
      <c r="CD59" s="234"/>
      <c r="CE59" s="305"/>
      <c r="CF59" s="306" t="s">
        <v>48</v>
      </c>
      <c r="CG59" s="234"/>
      <c r="CH59" s="234"/>
      <c r="CI59" s="234"/>
      <c r="CJ59" s="234"/>
      <c r="CK59" s="234"/>
      <c r="CL59" s="234"/>
      <c r="CM59" s="234"/>
      <c r="CN59" s="234"/>
      <c r="CO59" s="234"/>
      <c r="CP59" s="234"/>
      <c r="CQ59" s="234"/>
      <c r="CR59" s="305"/>
      <c r="CS59" s="306"/>
      <c r="CT59" s="234"/>
      <c r="CU59" s="234"/>
      <c r="CV59" s="234"/>
      <c r="CW59" s="234"/>
      <c r="CX59" s="234"/>
      <c r="CY59" s="234"/>
      <c r="CZ59" s="234"/>
      <c r="DA59" s="234"/>
      <c r="DB59" s="234"/>
      <c r="DC59" s="234"/>
      <c r="DD59" s="234"/>
      <c r="DE59" s="305"/>
      <c r="DF59" s="297">
        <f>DF60+DF68+DF72+DF73+DF64+DF78</f>
        <v>31191273.8028</v>
      </c>
      <c r="DG59" s="298"/>
      <c r="DH59" s="298"/>
      <c r="DI59" s="298"/>
      <c r="DJ59" s="298"/>
      <c r="DK59" s="298"/>
      <c r="DL59" s="298"/>
      <c r="DM59" s="298"/>
      <c r="DN59" s="298"/>
      <c r="DO59" s="298"/>
      <c r="DP59" s="298"/>
      <c r="DQ59" s="298"/>
      <c r="DR59" s="299"/>
      <c r="DS59" s="297">
        <f>DS60+DS68+DS72+DS73</f>
        <v>30671587</v>
      </c>
      <c r="DT59" s="298"/>
      <c r="DU59" s="298"/>
      <c r="DV59" s="298"/>
      <c r="DW59" s="298"/>
      <c r="DX59" s="298"/>
      <c r="DY59" s="298"/>
      <c r="DZ59" s="298"/>
      <c r="EA59" s="298"/>
      <c r="EB59" s="298"/>
      <c r="EC59" s="298"/>
      <c r="ED59" s="298"/>
      <c r="EE59" s="299"/>
      <c r="EF59" s="297">
        <f>EF60+EF68+EF72+EF73</f>
        <v>30671587</v>
      </c>
      <c r="EG59" s="298"/>
      <c r="EH59" s="298"/>
      <c r="EI59" s="298"/>
      <c r="EJ59" s="298"/>
      <c r="EK59" s="298"/>
      <c r="EL59" s="298"/>
      <c r="EM59" s="298"/>
      <c r="EN59" s="298"/>
      <c r="EO59" s="298"/>
      <c r="EP59" s="298"/>
      <c r="EQ59" s="298"/>
      <c r="ER59" s="299"/>
      <c r="ES59" s="300" t="s">
        <v>48</v>
      </c>
      <c r="ET59" s="301"/>
      <c r="EU59" s="301"/>
      <c r="EV59" s="301"/>
      <c r="EW59" s="301"/>
      <c r="EX59" s="301"/>
      <c r="EY59" s="301"/>
      <c r="EZ59" s="301"/>
      <c r="FA59" s="301"/>
      <c r="FB59" s="301"/>
      <c r="FC59" s="301"/>
      <c r="FD59" s="301"/>
      <c r="FE59" s="302"/>
    </row>
    <row r="60" spans="1:161" ht="22.5" customHeight="1" x14ac:dyDescent="0.2">
      <c r="A60" s="312" t="s">
        <v>89</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233" t="s">
        <v>90</v>
      </c>
      <c r="BY60" s="234"/>
      <c r="BZ60" s="234"/>
      <c r="CA60" s="234"/>
      <c r="CB60" s="234"/>
      <c r="CC60" s="234"/>
      <c r="CD60" s="234"/>
      <c r="CE60" s="305"/>
      <c r="CF60" s="306" t="s">
        <v>91</v>
      </c>
      <c r="CG60" s="234"/>
      <c r="CH60" s="234"/>
      <c r="CI60" s="234"/>
      <c r="CJ60" s="234"/>
      <c r="CK60" s="234"/>
      <c r="CL60" s="234"/>
      <c r="CM60" s="234"/>
      <c r="CN60" s="234"/>
      <c r="CO60" s="234"/>
      <c r="CP60" s="234"/>
      <c r="CQ60" s="234"/>
      <c r="CR60" s="305"/>
      <c r="CS60" s="306" t="s">
        <v>307</v>
      </c>
      <c r="CT60" s="234"/>
      <c r="CU60" s="234"/>
      <c r="CV60" s="234"/>
      <c r="CW60" s="234"/>
      <c r="CX60" s="234"/>
      <c r="CY60" s="234"/>
      <c r="CZ60" s="234"/>
      <c r="DA60" s="234"/>
      <c r="DB60" s="234"/>
      <c r="DC60" s="234"/>
      <c r="DD60" s="234"/>
      <c r="DE60" s="305"/>
      <c r="DF60" s="297">
        <f>DF61+DF62+DF63</f>
        <v>23956431.399999999</v>
      </c>
      <c r="DG60" s="298"/>
      <c r="DH60" s="298"/>
      <c r="DI60" s="298"/>
      <c r="DJ60" s="298"/>
      <c r="DK60" s="298"/>
      <c r="DL60" s="298"/>
      <c r="DM60" s="298"/>
      <c r="DN60" s="298"/>
      <c r="DO60" s="298"/>
      <c r="DP60" s="298"/>
      <c r="DQ60" s="298"/>
      <c r="DR60" s="299"/>
      <c r="DS60" s="297">
        <f>DS61+DS62+DS63</f>
        <v>23557286</v>
      </c>
      <c r="DT60" s="298"/>
      <c r="DU60" s="298"/>
      <c r="DV60" s="298"/>
      <c r="DW60" s="298"/>
      <c r="DX60" s="298"/>
      <c r="DY60" s="298"/>
      <c r="DZ60" s="298"/>
      <c r="EA60" s="298"/>
      <c r="EB60" s="298"/>
      <c r="EC60" s="298"/>
      <c r="ED60" s="298"/>
      <c r="EE60" s="299"/>
      <c r="EF60" s="297">
        <f>EF61+EF62+EF63</f>
        <v>23557286</v>
      </c>
      <c r="EG60" s="298"/>
      <c r="EH60" s="298"/>
      <c r="EI60" s="298"/>
      <c r="EJ60" s="298"/>
      <c r="EK60" s="298"/>
      <c r="EL60" s="298"/>
      <c r="EM60" s="298"/>
      <c r="EN60" s="298"/>
      <c r="EO60" s="298"/>
      <c r="EP60" s="298"/>
      <c r="EQ60" s="298"/>
      <c r="ER60" s="299"/>
      <c r="ES60" s="300" t="s">
        <v>48</v>
      </c>
      <c r="ET60" s="301"/>
      <c r="EU60" s="301"/>
      <c r="EV60" s="301"/>
      <c r="EW60" s="301"/>
      <c r="EX60" s="301"/>
      <c r="EY60" s="301"/>
      <c r="EZ60" s="301"/>
      <c r="FA60" s="301"/>
      <c r="FB60" s="301"/>
      <c r="FC60" s="301"/>
      <c r="FD60" s="301"/>
      <c r="FE60" s="302"/>
    </row>
    <row r="61" spans="1:161" s="107" customFormat="1" x14ac:dyDescent="0.2">
      <c r="A61" s="362" t="s">
        <v>508</v>
      </c>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4" t="s">
        <v>99</v>
      </c>
      <c r="BY61" s="365"/>
      <c r="BZ61" s="365"/>
      <c r="CA61" s="365"/>
      <c r="CB61" s="365"/>
      <c r="CC61" s="365"/>
      <c r="CD61" s="365"/>
      <c r="CE61" s="366"/>
      <c r="CF61" s="367" t="s">
        <v>91</v>
      </c>
      <c r="CG61" s="365"/>
      <c r="CH61" s="365"/>
      <c r="CI61" s="365"/>
      <c r="CJ61" s="365"/>
      <c r="CK61" s="365"/>
      <c r="CL61" s="365"/>
      <c r="CM61" s="365"/>
      <c r="CN61" s="365"/>
      <c r="CO61" s="365"/>
      <c r="CP61" s="365"/>
      <c r="CQ61" s="365"/>
      <c r="CR61" s="366"/>
      <c r="CS61" s="367" t="s">
        <v>307</v>
      </c>
      <c r="CT61" s="365"/>
      <c r="CU61" s="365"/>
      <c r="CV61" s="365"/>
      <c r="CW61" s="365"/>
      <c r="CX61" s="365"/>
      <c r="CY61" s="365"/>
      <c r="CZ61" s="365"/>
      <c r="DA61" s="365"/>
      <c r="DB61" s="365"/>
      <c r="DC61" s="365"/>
      <c r="DD61" s="365"/>
      <c r="DE61" s="366"/>
      <c r="DF61" s="354">
        <f>'211'!J25-DF65</f>
        <v>23446940</v>
      </c>
      <c r="DG61" s="355"/>
      <c r="DH61" s="355"/>
      <c r="DI61" s="355"/>
      <c r="DJ61" s="355"/>
      <c r="DK61" s="355"/>
      <c r="DL61" s="355"/>
      <c r="DM61" s="355"/>
      <c r="DN61" s="355"/>
      <c r="DO61" s="355"/>
      <c r="DP61" s="355"/>
      <c r="DQ61" s="355"/>
      <c r="DR61" s="356"/>
      <c r="DS61" s="354">
        <v>23557286</v>
      </c>
      <c r="DT61" s="355"/>
      <c r="DU61" s="355"/>
      <c r="DV61" s="355"/>
      <c r="DW61" s="355"/>
      <c r="DX61" s="355"/>
      <c r="DY61" s="355"/>
      <c r="DZ61" s="355"/>
      <c r="EA61" s="355"/>
      <c r="EB61" s="355"/>
      <c r="EC61" s="355"/>
      <c r="ED61" s="355"/>
      <c r="EE61" s="356"/>
      <c r="EF61" s="354">
        <v>23557286</v>
      </c>
      <c r="EG61" s="355"/>
      <c r="EH61" s="355"/>
      <c r="EI61" s="355"/>
      <c r="EJ61" s="355"/>
      <c r="EK61" s="355"/>
      <c r="EL61" s="355"/>
      <c r="EM61" s="355"/>
      <c r="EN61" s="355"/>
      <c r="EO61" s="355"/>
      <c r="EP61" s="355"/>
      <c r="EQ61" s="355"/>
      <c r="ER61" s="356"/>
      <c r="ES61" s="357" t="s">
        <v>48</v>
      </c>
      <c r="ET61" s="358"/>
      <c r="EU61" s="358"/>
      <c r="EV61" s="358"/>
      <c r="EW61" s="358"/>
      <c r="EX61" s="358"/>
      <c r="EY61" s="358"/>
      <c r="EZ61" s="358"/>
      <c r="FA61" s="358"/>
      <c r="FB61" s="358"/>
      <c r="FC61" s="358"/>
      <c r="FD61" s="358"/>
      <c r="FE61" s="359"/>
    </row>
    <row r="62" spans="1:161" s="107" customFormat="1" x14ac:dyDescent="0.2">
      <c r="A62" s="362" t="s">
        <v>509</v>
      </c>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4" t="s">
        <v>99</v>
      </c>
      <c r="BY62" s="365"/>
      <c r="BZ62" s="365"/>
      <c r="CA62" s="365"/>
      <c r="CB62" s="365"/>
      <c r="CC62" s="365"/>
      <c r="CD62" s="365"/>
      <c r="CE62" s="366"/>
      <c r="CF62" s="367" t="s">
        <v>91</v>
      </c>
      <c r="CG62" s="365"/>
      <c r="CH62" s="365"/>
      <c r="CI62" s="365"/>
      <c r="CJ62" s="365"/>
      <c r="CK62" s="365"/>
      <c r="CL62" s="365"/>
      <c r="CM62" s="365"/>
      <c r="CN62" s="365"/>
      <c r="CO62" s="365"/>
      <c r="CP62" s="365"/>
      <c r="CQ62" s="365"/>
      <c r="CR62" s="366"/>
      <c r="CS62" s="367" t="s">
        <v>307</v>
      </c>
      <c r="CT62" s="365"/>
      <c r="CU62" s="365"/>
      <c r="CV62" s="365"/>
      <c r="CW62" s="365"/>
      <c r="CX62" s="365"/>
      <c r="CY62" s="365"/>
      <c r="CZ62" s="365"/>
      <c r="DA62" s="365"/>
      <c r="DB62" s="365"/>
      <c r="DC62" s="365"/>
      <c r="DD62" s="365"/>
      <c r="DE62" s="366"/>
      <c r="DF62" s="354">
        <f>'211'!I51-DF66</f>
        <v>0</v>
      </c>
      <c r="DG62" s="355"/>
      <c r="DH62" s="355"/>
      <c r="DI62" s="355"/>
      <c r="DJ62" s="355"/>
      <c r="DK62" s="355"/>
      <c r="DL62" s="355"/>
      <c r="DM62" s="355"/>
      <c r="DN62" s="355"/>
      <c r="DO62" s="355"/>
      <c r="DP62" s="355"/>
      <c r="DQ62" s="355"/>
      <c r="DR62" s="356"/>
      <c r="DS62" s="354">
        <v>0</v>
      </c>
      <c r="DT62" s="355"/>
      <c r="DU62" s="355"/>
      <c r="DV62" s="355"/>
      <c r="DW62" s="355"/>
      <c r="DX62" s="355"/>
      <c r="DY62" s="355"/>
      <c r="DZ62" s="355"/>
      <c r="EA62" s="355"/>
      <c r="EB62" s="355"/>
      <c r="EC62" s="355"/>
      <c r="ED62" s="355"/>
      <c r="EE62" s="356"/>
      <c r="EF62" s="354">
        <v>0</v>
      </c>
      <c r="EG62" s="355"/>
      <c r="EH62" s="355"/>
      <c r="EI62" s="355"/>
      <c r="EJ62" s="355"/>
      <c r="EK62" s="355"/>
      <c r="EL62" s="355"/>
      <c r="EM62" s="355"/>
      <c r="EN62" s="355"/>
      <c r="EO62" s="355"/>
      <c r="EP62" s="355"/>
      <c r="EQ62" s="355"/>
      <c r="ER62" s="356"/>
      <c r="ES62" s="357" t="s">
        <v>48</v>
      </c>
      <c r="ET62" s="358"/>
      <c r="EU62" s="358"/>
      <c r="EV62" s="358"/>
      <c r="EW62" s="358"/>
      <c r="EX62" s="358"/>
      <c r="EY62" s="358"/>
      <c r="EZ62" s="358"/>
      <c r="FA62" s="358"/>
      <c r="FB62" s="358"/>
      <c r="FC62" s="358"/>
      <c r="FD62" s="358"/>
      <c r="FE62" s="359"/>
    </row>
    <row r="63" spans="1:161" s="107" customFormat="1" x14ac:dyDescent="0.2">
      <c r="A63" s="362" t="s">
        <v>510</v>
      </c>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4" t="s">
        <v>99</v>
      </c>
      <c r="BY63" s="365"/>
      <c r="BZ63" s="365"/>
      <c r="CA63" s="365"/>
      <c r="CB63" s="365"/>
      <c r="CC63" s="365"/>
      <c r="CD63" s="365"/>
      <c r="CE63" s="366"/>
      <c r="CF63" s="367" t="s">
        <v>91</v>
      </c>
      <c r="CG63" s="365"/>
      <c r="CH63" s="365"/>
      <c r="CI63" s="365"/>
      <c r="CJ63" s="365"/>
      <c r="CK63" s="365"/>
      <c r="CL63" s="365"/>
      <c r="CM63" s="365"/>
      <c r="CN63" s="365"/>
      <c r="CO63" s="365"/>
      <c r="CP63" s="365"/>
      <c r="CQ63" s="365"/>
      <c r="CR63" s="366"/>
      <c r="CS63" s="367" t="s">
        <v>307</v>
      </c>
      <c r="CT63" s="365"/>
      <c r="CU63" s="365"/>
      <c r="CV63" s="365"/>
      <c r="CW63" s="365"/>
      <c r="CX63" s="365"/>
      <c r="CY63" s="365"/>
      <c r="CZ63" s="365"/>
      <c r="DA63" s="365"/>
      <c r="DB63" s="365"/>
      <c r="DC63" s="365"/>
      <c r="DD63" s="365"/>
      <c r="DE63" s="366"/>
      <c r="DF63" s="354">
        <f>'211'!I39-DF67</f>
        <v>509491.4</v>
      </c>
      <c r="DG63" s="355"/>
      <c r="DH63" s="355"/>
      <c r="DI63" s="355"/>
      <c r="DJ63" s="355"/>
      <c r="DK63" s="355"/>
      <c r="DL63" s="355"/>
      <c r="DM63" s="355"/>
      <c r="DN63" s="355"/>
      <c r="DO63" s="355"/>
      <c r="DP63" s="355"/>
      <c r="DQ63" s="355"/>
      <c r="DR63" s="356"/>
      <c r="DS63" s="354"/>
      <c r="DT63" s="355"/>
      <c r="DU63" s="355"/>
      <c r="DV63" s="355"/>
      <c r="DW63" s="355"/>
      <c r="DX63" s="355"/>
      <c r="DY63" s="355"/>
      <c r="DZ63" s="355"/>
      <c r="EA63" s="355"/>
      <c r="EB63" s="355"/>
      <c r="EC63" s="355"/>
      <c r="ED63" s="355"/>
      <c r="EE63" s="356"/>
      <c r="EF63" s="354"/>
      <c r="EG63" s="355"/>
      <c r="EH63" s="355"/>
      <c r="EI63" s="355"/>
      <c r="EJ63" s="355"/>
      <c r="EK63" s="355"/>
      <c r="EL63" s="355"/>
      <c r="EM63" s="355"/>
      <c r="EN63" s="355"/>
      <c r="EO63" s="355"/>
      <c r="EP63" s="355"/>
      <c r="EQ63" s="355"/>
      <c r="ER63" s="356"/>
      <c r="ES63" s="357" t="s">
        <v>48</v>
      </c>
      <c r="ET63" s="358"/>
      <c r="EU63" s="358"/>
      <c r="EV63" s="358"/>
      <c r="EW63" s="358"/>
      <c r="EX63" s="358"/>
      <c r="EY63" s="358"/>
      <c r="EZ63" s="358"/>
      <c r="FA63" s="358"/>
      <c r="FB63" s="358"/>
      <c r="FC63" s="358"/>
      <c r="FD63" s="358"/>
      <c r="FE63" s="359"/>
    </row>
    <row r="64" spans="1:161" s="168" customFormat="1" ht="11.1" customHeight="1" x14ac:dyDescent="0.2">
      <c r="A64" s="350" t="s">
        <v>92</v>
      </c>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c r="BW64" s="353"/>
      <c r="BX64" s="233" t="s">
        <v>93</v>
      </c>
      <c r="BY64" s="234"/>
      <c r="BZ64" s="234"/>
      <c r="CA64" s="234"/>
      <c r="CB64" s="234"/>
      <c r="CC64" s="234"/>
      <c r="CD64" s="234"/>
      <c r="CE64" s="305"/>
      <c r="CF64" s="306" t="s">
        <v>91</v>
      </c>
      <c r="CG64" s="234"/>
      <c r="CH64" s="234"/>
      <c r="CI64" s="234"/>
      <c r="CJ64" s="234"/>
      <c r="CK64" s="234"/>
      <c r="CL64" s="234"/>
      <c r="CM64" s="234"/>
      <c r="CN64" s="234"/>
      <c r="CO64" s="234"/>
      <c r="CP64" s="234"/>
      <c r="CQ64" s="234"/>
      <c r="CR64" s="305"/>
      <c r="CS64" s="306" t="s">
        <v>308</v>
      </c>
      <c r="CT64" s="234"/>
      <c r="CU64" s="234"/>
      <c r="CV64" s="234"/>
      <c r="CW64" s="234"/>
      <c r="CX64" s="234"/>
      <c r="CY64" s="234"/>
      <c r="CZ64" s="234"/>
      <c r="DA64" s="234"/>
      <c r="DB64" s="234"/>
      <c r="DC64" s="234"/>
      <c r="DD64" s="234"/>
      <c r="DE64" s="305"/>
      <c r="DF64" s="297">
        <f>DF65+DF66+DF67</f>
        <v>0</v>
      </c>
      <c r="DG64" s="298"/>
      <c r="DH64" s="298"/>
      <c r="DI64" s="298"/>
      <c r="DJ64" s="298"/>
      <c r="DK64" s="298"/>
      <c r="DL64" s="298"/>
      <c r="DM64" s="298"/>
      <c r="DN64" s="298"/>
      <c r="DO64" s="298"/>
      <c r="DP64" s="298"/>
      <c r="DQ64" s="298"/>
      <c r="DR64" s="299"/>
      <c r="DS64" s="297"/>
      <c r="DT64" s="298"/>
      <c r="DU64" s="298"/>
      <c r="DV64" s="298"/>
      <c r="DW64" s="298"/>
      <c r="DX64" s="298"/>
      <c r="DY64" s="298"/>
      <c r="DZ64" s="298"/>
      <c r="EA64" s="298"/>
      <c r="EB64" s="298"/>
      <c r="EC64" s="298"/>
      <c r="ED64" s="298"/>
      <c r="EE64" s="299"/>
      <c r="EF64" s="297"/>
      <c r="EG64" s="298"/>
      <c r="EH64" s="298"/>
      <c r="EI64" s="298"/>
      <c r="EJ64" s="298"/>
      <c r="EK64" s="298"/>
      <c r="EL64" s="298"/>
      <c r="EM64" s="298"/>
      <c r="EN64" s="298"/>
      <c r="EO64" s="298"/>
      <c r="EP64" s="298"/>
      <c r="EQ64" s="298"/>
      <c r="ER64" s="299"/>
      <c r="ES64" s="300" t="s">
        <v>48</v>
      </c>
      <c r="ET64" s="301"/>
      <c r="EU64" s="301"/>
      <c r="EV64" s="301"/>
      <c r="EW64" s="301"/>
      <c r="EX64" s="301"/>
      <c r="EY64" s="301"/>
      <c r="EZ64" s="301"/>
      <c r="FA64" s="301"/>
      <c r="FB64" s="301"/>
      <c r="FC64" s="301"/>
      <c r="FD64" s="301"/>
      <c r="FE64" s="302"/>
    </row>
    <row r="65" spans="1:161" s="107" customFormat="1" x14ac:dyDescent="0.2">
      <c r="A65" s="362" t="s">
        <v>508</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3"/>
      <c r="BM65" s="363"/>
      <c r="BN65" s="363"/>
      <c r="BO65" s="363"/>
      <c r="BP65" s="363"/>
      <c r="BQ65" s="363"/>
      <c r="BR65" s="363"/>
      <c r="BS65" s="363"/>
      <c r="BT65" s="363"/>
      <c r="BU65" s="363"/>
      <c r="BV65" s="363"/>
      <c r="BW65" s="363"/>
      <c r="BX65" s="364" t="s">
        <v>99</v>
      </c>
      <c r="BY65" s="365"/>
      <c r="BZ65" s="365"/>
      <c r="CA65" s="365"/>
      <c r="CB65" s="365"/>
      <c r="CC65" s="365"/>
      <c r="CD65" s="365"/>
      <c r="CE65" s="366"/>
      <c r="CF65" s="367" t="s">
        <v>91</v>
      </c>
      <c r="CG65" s="365"/>
      <c r="CH65" s="365"/>
      <c r="CI65" s="365"/>
      <c r="CJ65" s="365"/>
      <c r="CK65" s="365"/>
      <c r="CL65" s="365"/>
      <c r="CM65" s="365"/>
      <c r="CN65" s="365"/>
      <c r="CO65" s="365"/>
      <c r="CP65" s="365"/>
      <c r="CQ65" s="365"/>
      <c r="CR65" s="366"/>
      <c r="CS65" s="367" t="s">
        <v>308</v>
      </c>
      <c r="CT65" s="365"/>
      <c r="CU65" s="365"/>
      <c r="CV65" s="365"/>
      <c r="CW65" s="365"/>
      <c r="CX65" s="365"/>
      <c r="CY65" s="365"/>
      <c r="CZ65" s="365"/>
      <c r="DA65" s="365"/>
      <c r="DB65" s="365"/>
      <c r="DC65" s="365"/>
      <c r="DD65" s="365"/>
      <c r="DE65" s="366"/>
      <c r="DF65" s="354">
        <v>0</v>
      </c>
      <c r="DG65" s="355"/>
      <c r="DH65" s="355"/>
      <c r="DI65" s="355"/>
      <c r="DJ65" s="355"/>
      <c r="DK65" s="355"/>
      <c r="DL65" s="355"/>
      <c r="DM65" s="355"/>
      <c r="DN65" s="355"/>
      <c r="DO65" s="355"/>
      <c r="DP65" s="355"/>
      <c r="DQ65" s="355"/>
      <c r="DR65" s="356"/>
      <c r="DS65" s="354"/>
      <c r="DT65" s="355"/>
      <c r="DU65" s="355"/>
      <c r="DV65" s="355"/>
      <c r="DW65" s="355"/>
      <c r="DX65" s="355"/>
      <c r="DY65" s="355"/>
      <c r="DZ65" s="355"/>
      <c r="EA65" s="355"/>
      <c r="EB65" s="355"/>
      <c r="EC65" s="355"/>
      <c r="ED65" s="355"/>
      <c r="EE65" s="356"/>
      <c r="EF65" s="354"/>
      <c r="EG65" s="355"/>
      <c r="EH65" s="355"/>
      <c r="EI65" s="355"/>
      <c r="EJ65" s="355"/>
      <c r="EK65" s="355"/>
      <c r="EL65" s="355"/>
      <c r="EM65" s="355"/>
      <c r="EN65" s="355"/>
      <c r="EO65" s="355"/>
      <c r="EP65" s="355"/>
      <c r="EQ65" s="355"/>
      <c r="ER65" s="356"/>
      <c r="ES65" s="357" t="s">
        <v>48</v>
      </c>
      <c r="ET65" s="358"/>
      <c r="EU65" s="358"/>
      <c r="EV65" s="358"/>
      <c r="EW65" s="358"/>
      <c r="EX65" s="358"/>
      <c r="EY65" s="358"/>
      <c r="EZ65" s="358"/>
      <c r="FA65" s="358"/>
      <c r="FB65" s="358"/>
      <c r="FC65" s="358"/>
      <c r="FD65" s="358"/>
      <c r="FE65" s="359"/>
    </row>
    <row r="66" spans="1:161" s="107" customFormat="1" x14ac:dyDescent="0.2">
      <c r="A66" s="362" t="s">
        <v>509</v>
      </c>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3"/>
      <c r="BG66" s="363"/>
      <c r="BH66" s="363"/>
      <c r="BI66" s="363"/>
      <c r="BJ66" s="363"/>
      <c r="BK66" s="363"/>
      <c r="BL66" s="363"/>
      <c r="BM66" s="363"/>
      <c r="BN66" s="363"/>
      <c r="BO66" s="363"/>
      <c r="BP66" s="363"/>
      <c r="BQ66" s="363"/>
      <c r="BR66" s="363"/>
      <c r="BS66" s="363"/>
      <c r="BT66" s="363"/>
      <c r="BU66" s="363"/>
      <c r="BV66" s="363"/>
      <c r="BW66" s="363"/>
      <c r="BX66" s="364" t="s">
        <v>99</v>
      </c>
      <c r="BY66" s="365"/>
      <c r="BZ66" s="365"/>
      <c r="CA66" s="365"/>
      <c r="CB66" s="365"/>
      <c r="CC66" s="365"/>
      <c r="CD66" s="365"/>
      <c r="CE66" s="366"/>
      <c r="CF66" s="367" t="s">
        <v>91</v>
      </c>
      <c r="CG66" s="365"/>
      <c r="CH66" s="365"/>
      <c r="CI66" s="365"/>
      <c r="CJ66" s="365"/>
      <c r="CK66" s="365"/>
      <c r="CL66" s="365"/>
      <c r="CM66" s="365"/>
      <c r="CN66" s="365"/>
      <c r="CO66" s="365"/>
      <c r="CP66" s="365"/>
      <c r="CQ66" s="365"/>
      <c r="CR66" s="366"/>
      <c r="CS66" s="367" t="s">
        <v>308</v>
      </c>
      <c r="CT66" s="365"/>
      <c r="CU66" s="365"/>
      <c r="CV66" s="365"/>
      <c r="CW66" s="365"/>
      <c r="CX66" s="365"/>
      <c r="CY66" s="365"/>
      <c r="CZ66" s="365"/>
      <c r="DA66" s="365"/>
      <c r="DB66" s="365"/>
      <c r="DC66" s="365"/>
      <c r="DD66" s="365"/>
      <c r="DE66" s="366"/>
      <c r="DF66" s="354"/>
      <c r="DG66" s="355"/>
      <c r="DH66" s="355"/>
      <c r="DI66" s="355"/>
      <c r="DJ66" s="355"/>
      <c r="DK66" s="355"/>
      <c r="DL66" s="355"/>
      <c r="DM66" s="355"/>
      <c r="DN66" s="355"/>
      <c r="DO66" s="355"/>
      <c r="DP66" s="355"/>
      <c r="DQ66" s="355"/>
      <c r="DR66" s="356"/>
      <c r="DS66" s="354"/>
      <c r="DT66" s="355"/>
      <c r="DU66" s="355"/>
      <c r="DV66" s="355"/>
      <c r="DW66" s="355"/>
      <c r="DX66" s="355"/>
      <c r="DY66" s="355"/>
      <c r="DZ66" s="355"/>
      <c r="EA66" s="355"/>
      <c r="EB66" s="355"/>
      <c r="EC66" s="355"/>
      <c r="ED66" s="355"/>
      <c r="EE66" s="356"/>
      <c r="EF66" s="354"/>
      <c r="EG66" s="355"/>
      <c r="EH66" s="355"/>
      <c r="EI66" s="355"/>
      <c r="EJ66" s="355"/>
      <c r="EK66" s="355"/>
      <c r="EL66" s="355"/>
      <c r="EM66" s="355"/>
      <c r="EN66" s="355"/>
      <c r="EO66" s="355"/>
      <c r="EP66" s="355"/>
      <c r="EQ66" s="355"/>
      <c r="ER66" s="356"/>
      <c r="ES66" s="357" t="s">
        <v>48</v>
      </c>
      <c r="ET66" s="358"/>
      <c r="EU66" s="358"/>
      <c r="EV66" s="358"/>
      <c r="EW66" s="358"/>
      <c r="EX66" s="358"/>
      <c r="EY66" s="358"/>
      <c r="EZ66" s="358"/>
      <c r="FA66" s="358"/>
      <c r="FB66" s="358"/>
      <c r="FC66" s="358"/>
      <c r="FD66" s="358"/>
      <c r="FE66" s="359"/>
    </row>
    <row r="67" spans="1:161" s="107" customFormat="1" x14ac:dyDescent="0.2">
      <c r="A67" s="362" t="s">
        <v>510</v>
      </c>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3"/>
      <c r="BR67" s="363"/>
      <c r="BS67" s="363"/>
      <c r="BT67" s="363"/>
      <c r="BU67" s="363"/>
      <c r="BV67" s="363"/>
      <c r="BW67" s="363"/>
      <c r="BX67" s="364" t="s">
        <v>99</v>
      </c>
      <c r="BY67" s="365"/>
      <c r="BZ67" s="365"/>
      <c r="CA67" s="365"/>
      <c r="CB67" s="365"/>
      <c r="CC67" s="365"/>
      <c r="CD67" s="365"/>
      <c r="CE67" s="366"/>
      <c r="CF67" s="367" t="s">
        <v>91</v>
      </c>
      <c r="CG67" s="365"/>
      <c r="CH67" s="365"/>
      <c r="CI67" s="365"/>
      <c r="CJ67" s="365"/>
      <c r="CK67" s="365"/>
      <c r="CL67" s="365"/>
      <c r="CM67" s="365"/>
      <c r="CN67" s="365"/>
      <c r="CO67" s="365"/>
      <c r="CP67" s="365"/>
      <c r="CQ67" s="365"/>
      <c r="CR67" s="366"/>
      <c r="CS67" s="367" t="s">
        <v>308</v>
      </c>
      <c r="CT67" s="365"/>
      <c r="CU67" s="365"/>
      <c r="CV67" s="365"/>
      <c r="CW67" s="365"/>
      <c r="CX67" s="365"/>
      <c r="CY67" s="365"/>
      <c r="CZ67" s="365"/>
      <c r="DA67" s="365"/>
      <c r="DB67" s="365"/>
      <c r="DC67" s="365"/>
      <c r="DD67" s="365"/>
      <c r="DE67" s="366"/>
      <c r="DF67" s="354"/>
      <c r="DG67" s="355"/>
      <c r="DH67" s="355"/>
      <c r="DI67" s="355"/>
      <c r="DJ67" s="355"/>
      <c r="DK67" s="355"/>
      <c r="DL67" s="355"/>
      <c r="DM67" s="355"/>
      <c r="DN67" s="355"/>
      <c r="DO67" s="355"/>
      <c r="DP67" s="355"/>
      <c r="DQ67" s="355"/>
      <c r="DR67" s="356"/>
      <c r="DS67" s="354"/>
      <c r="DT67" s="355"/>
      <c r="DU67" s="355"/>
      <c r="DV67" s="355"/>
      <c r="DW67" s="355"/>
      <c r="DX67" s="355"/>
      <c r="DY67" s="355"/>
      <c r="DZ67" s="355"/>
      <c r="EA67" s="355"/>
      <c r="EB67" s="355"/>
      <c r="EC67" s="355"/>
      <c r="ED67" s="355"/>
      <c r="EE67" s="356"/>
      <c r="EF67" s="354"/>
      <c r="EG67" s="355"/>
      <c r="EH67" s="355"/>
      <c r="EI67" s="355"/>
      <c r="EJ67" s="355"/>
      <c r="EK67" s="355"/>
      <c r="EL67" s="355"/>
      <c r="EM67" s="355"/>
      <c r="EN67" s="355"/>
      <c r="EO67" s="355"/>
      <c r="EP67" s="355"/>
      <c r="EQ67" s="355"/>
      <c r="ER67" s="356"/>
      <c r="ES67" s="357" t="s">
        <v>48</v>
      </c>
      <c r="ET67" s="358"/>
      <c r="EU67" s="358"/>
      <c r="EV67" s="358"/>
      <c r="EW67" s="358"/>
      <c r="EX67" s="358"/>
      <c r="EY67" s="358"/>
      <c r="EZ67" s="358"/>
      <c r="FA67" s="358"/>
      <c r="FB67" s="358"/>
      <c r="FC67" s="358"/>
      <c r="FD67" s="358"/>
      <c r="FE67" s="359"/>
    </row>
    <row r="68" spans="1:161" ht="11.1" customHeight="1" x14ac:dyDescent="0.2">
      <c r="A68" s="350" t="s">
        <v>92</v>
      </c>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3"/>
      <c r="BX68" s="233" t="s">
        <v>93</v>
      </c>
      <c r="BY68" s="234"/>
      <c r="BZ68" s="234"/>
      <c r="CA68" s="234"/>
      <c r="CB68" s="234"/>
      <c r="CC68" s="234"/>
      <c r="CD68" s="234"/>
      <c r="CE68" s="305"/>
      <c r="CF68" s="306" t="s">
        <v>94</v>
      </c>
      <c r="CG68" s="234"/>
      <c r="CH68" s="234"/>
      <c r="CI68" s="234"/>
      <c r="CJ68" s="234"/>
      <c r="CK68" s="234"/>
      <c r="CL68" s="234"/>
      <c r="CM68" s="234"/>
      <c r="CN68" s="234"/>
      <c r="CO68" s="234"/>
      <c r="CP68" s="234"/>
      <c r="CQ68" s="234"/>
      <c r="CR68" s="305"/>
      <c r="CS68" s="306" t="s">
        <v>308</v>
      </c>
      <c r="CT68" s="234"/>
      <c r="CU68" s="234"/>
      <c r="CV68" s="234"/>
      <c r="CW68" s="234"/>
      <c r="CX68" s="234"/>
      <c r="CY68" s="234"/>
      <c r="CZ68" s="234"/>
      <c r="DA68" s="234"/>
      <c r="DB68" s="234"/>
      <c r="DC68" s="234"/>
      <c r="DD68" s="234"/>
      <c r="DE68" s="305"/>
      <c r="DF68" s="297">
        <f>DF69+DF70+DF71</f>
        <v>0</v>
      </c>
      <c r="DG68" s="298"/>
      <c r="DH68" s="298"/>
      <c r="DI68" s="298"/>
      <c r="DJ68" s="298"/>
      <c r="DK68" s="298"/>
      <c r="DL68" s="298"/>
      <c r="DM68" s="298"/>
      <c r="DN68" s="298"/>
      <c r="DO68" s="298"/>
      <c r="DP68" s="298"/>
      <c r="DQ68" s="298"/>
      <c r="DR68" s="299"/>
      <c r="DS68" s="297"/>
      <c r="DT68" s="298"/>
      <c r="DU68" s="298"/>
      <c r="DV68" s="298"/>
      <c r="DW68" s="298"/>
      <c r="DX68" s="298"/>
      <c r="DY68" s="298"/>
      <c r="DZ68" s="298"/>
      <c r="EA68" s="298"/>
      <c r="EB68" s="298"/>
      <c r="EC68" s="298"/>
      <c r="ED68" s="298"/>
      <c r="EE68" s="299"/>
      <c r="EF68" s="297"/>
      <c r="EG68" s="298"/>
      <c r="EH68" s="298"/>
      <c r="EI68" s="298"/>
      <c r="EJ68" s="298"/>
      <c r="EK68" s="298"/>
      <c r="EL68" s="298"/>
      <c r="EM68" s="298"/>
      <c r="EN68" s="298"/>
      <c r="EO68" s="298"/>
      <c r="EP68" s="298"/>
      <c r="EQ68" s="298"/>
      <c r="ER68" s="299"/>
      <c r="ES68" s="300" t="s">
        <v>48</v>
      </c>
      <c r="ET68" s="301"/>
      <c r="EU68" s="301"/>
      <c r="EV68" s="301"/>
      <c r="EW68" s="301"/>
      <c r="EX68" s="301"/>
      <c r="EY68" s="301"/>
      <c r="EZ68" s="301"/>
      <c r="FA68" s="301"/>
      <c r="FB68" s="301"/>
      <c r="FC68" s="301"/>
      <c r="FD68" s="301"/>
      <c r="FE68" s="302"/>
    </row>
    <row r="69" spans="1:161" s="107" customFormat="1" x14ac:dyDescent="0.2">
      <c r="A69" s="362" t="s">
        <v>508</v>
      </c>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363"/>
      <c r="BG69" s="363"/>
      <c r="BH69" s="363"/>
      <c r="BI69" s="363"/>
      <c r="BJ69" s="363"/>
      <c r="BK69" s="363"/>
      <c r="BL69" s="363"/>
      <c r="BM69" s="363"/>
      <c r="BN69" s="363"/>
      <c r="BO69" s="363"/>
      <c r="BP69" s="363"/>
      <c r="BQ69" s="363"/>
      <c r="BR69" s="363"/>
      <c r="BS69" s="363"/>
      <c r="BT69" s="363"/>
      <c r="BU69" s="363"/>
      <c r="BV69" s="363"/>
      <c r="BW69" s="363"/>
      <c r="BX69" s="364" t="s">
        <v>99</v>
      </c>
      <c r="BY69" s="365"/>
      <c r="BZ69" s="365"/>
      <c r="CA69" s="365"/>
      <c r="CB69" s="365"/>
      <c r="CC69" s="365"/>
      <c r="CD69" s="365"/>
      <c r="CE69" s="366"/>
      <c r="CF69" s="367" t="s">
        <v>94</v>
      </c>
      <c r="CG69" s="365"/>
      <c r="CH69" s="365"/>
      <c r="CI69" s="365"/>
      <c r="CJ69" s="365"/>
      <c r="CK69" s="365"/>
      <c r="CL69" s="365"/>
      <c r="CM69" s="365"/>
      <c r="CN69" s="365"/>
      <c r="CO69" s="365"/>
      <c r="CP69" s="365"/>
      <c r="CQ69" s="365"/>
      <c r="CR69" s="366"/>
      <c r="CS69" s="367" t="s">
        <v>308</v>
      </c>
      <c r="CT69" s="365"/>
      <c r="CU69" s="365"/>
      <c r="CV69" s="365"/>
      <c r="CW69" s="365"/>
      <c r="CX69" s="365"/>
      <c r="CY69" s="365"/>
      <c r="CZ69" s="365"/>
      <c r="DA69" s="365"/>
      <c r="DB69" s="365"/>
      <c r="DC69" s="365"/>
      <c r="DD69" s="365"/>
      <c r="DE69" s="366"/>
      <c r="DF69" s="354">
        <f>'212'!F9</f>
        <v>0</v>
      </c>
      <c r="DG69" s="355"/>
      <c r="DH69" s="355"/>
      <c r="DI69" s="355"/>
      <c r="DJ69" s="355"/>
      <c r="DK69" s="355"/>
      <c r="DL69" s="355"/>
      <c r="DM69" s="355"/>
      <c r="DN69" s="355"/>
      <c r="DO69" s="355"/>
      <c r="DP69" s="355"/>
      <c r="DQ69" s="355"/>
      <c r="DR69" s="356"/>
      <c r="DS69" s="354"/>
      <c r="DT69" s="355"/>
      <c r="DU69" s="355"/>
      <c r="DV69" s="355"/>
      <c r="DW69" s="355"/>
      <c r="DX69" s="355"/>
      <c r="DY69" s="355"/>
      <c r="DZ69" s="355"/>
      <c r="EA69" s="355"/>
      <c r="EB69" s="355"/>
      <c r="EC69" s="355"/>
      <c r="ED69" s="355"/>
      <c r="EE69" s="356"/>
      <c r="EF69" s="354"/>
      <c r="EG69" s="355"/>
      <c r="EH69" s="355"/>
      <c r="EI69" s="355"/>
      <c r="EJ69" s="355"/>
      <c r="EK69" s="355"/>
      <c r="EL69" s="355"/>
      <c r="EM69" s="355"/>
      <c r="EN69" s="355"/>
      <c r="EO69" s="355"/>
      <c r="EP69" s="355"/>
      <c r="EQ69" s="355"/>
      <c r="ER69" s="356"/>
      <c r="ES69" s="357" t="s">
        <v>48</v>
      </c>
      <c r="ET69" s="358"/>
      <c r="EU69" s="358"/>
      <c r="EV69" s="358"/>
      <c r="EW69" s="358"/>
      <c r="EX69" s="358"/>
      <c r="EY69" s="358"/>
      <c r="EZ69" s="358"/>
      <c r="FA69" s="358"/>
      <c r="FB69" s="358"/>
      <c r="FC69" s="358"/>
      <c r="FD69" s="358"/>
      <c r="FE69" s="359"/>
    </row>
    <row r="70" spans="1:161" s="107" customFormat="1" x14ac:dyDescent="0.2">
      <c r="A70" s="362" t="s">
        <v>509</v>
      </c>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3"/>
      <c r="BG70" s="363"/>
      <c r="BH70" s="363"/>
      <c r="BI70" s="363"/>
      <c r="BJ70" s="363"/>
      <c r="BK70" s="363"/>
      <c r="BL70" s="363"/>
      <c r="BM70" s="363"/>
      <c r="BN70" s="363"/>
      <c r="BO70" s="363"/>
      <c r="BP70" s="363"/>
      <c r="BQ70" s="363"/>
      <c r="BR70" s="363"/>
      <c r="BS70" s="363"/>
      <c r="BT70" s="363"/>
      <c r="BU70" s="363"/>
      <c r="BV70" s="363"/>
      <c r="BW70" s="363"/>
      <c r="BX70" s="364" t="s">
        <v>99</v>
      </c>
      <c r="BY70" s="365"/>
      <c r="BZ70" s="365"/>
      <c r="CA70" s="365"/>
      <c r="CB70" s="365"/>
      <c r="CC70" s="365"/>
      <c r="CD70" s="365"/>
      <c r="CE70" s="366"/>
      <c r="CF70" s="367" t="s">
        <v>94</v>
      </c>
      <c r="CG70" s="365"/>
      <c r="CH70" s="365"/>
      <c r="CI70" s="365"/>
      <c r="CJ70" s="365"/>
      <c r="CK70" s="365"/>
      <c r="CL70" s="365"/>
      <c r="CM70" s="365"/>
      <c r="CN70" s="365"/>
      <c r="CO70" s="365"/>
      <c r="CP70" s="365"/>
      <c r="CQ70" s="365"/>
      <c r="CR70" s="366"/>
      <c r="CS70" s="367" t="s">
        <v>308</v>
      </c>
      <c r="CT70" s="365"/>
      <c r="CU70" s="365"/>
      <c r="CV70" s="365"/>
      <c r="CW70" s="365"/>
      <c r="CX70" s="365"/>
      <c r="CY70" s="365"/>
      <c r="CZ70" s="365"/>
      <c r="DA70" s="365"/>
      <c r="DB70" s="365"/>
      <c r="DC70" s="365"/>
      <c r="DD70" s="365"/>
      <c r="DE70" s="366"/>
      <c r="DF70" s="354"/>
      <c r="DG70" s="355"/>
      <c r="DH70" s="355"/>
      <c r="DI70" s="355"/>
      <c r="DJ70" s="355"/>
      <c r="DK70" s="355"/>
      <c r="DL70" s="355"/>
      <c r="DM70" s="355"/>
      <c r="DN70" s="355"/>
      <c r="DO70" s="355"/>
      <c r="DP70" s="355"/>
      <c r="DQ70" s="355"/>
      <c r="DR70" s="356"/>
      <c r="DS70" s="354"/>
      <c r="DT70" s="355"/>
      <c r="DU70" s="355"/>
      <c r="DV70" s="355"/>
      <c r="DW70" s="355"/>
      <c r="DX70" s="355"/>
      <c r="DY70" s="355"/>
      <c r="DZ70" s="355"/>
      <c r="EA70" s="355"/>
      <c r="EB70" s="355"/>
      <c r="EC70" s="355"/>
      <c r="ED70" s="355"/>
      <c r="EE70" s="356"/>
      <c r="EF70" s="354"/>
      <c r="EG70" s="355"/>
      <c r="EH70" s="355"/>
      <c r="EI70" s="355"/>
      <c r="EJ70" s="355"/>
      <c r="EK70" s="355"/>
      <c r="EL70" s="355"/>
      <c r="EM70" s="355"/>
      <c r="EN70" s="355"/>
      <c r="EO70" s="355"/>
      <c r="EP70" s="355"/>
      <c r="EQ70" s="355"/>
      <c r="ER70" s="356"/>
      <c r="ES70" s="357" t="s">
        <v>48</v>
      </c>
      <c r="ET70" s="358"/>
      <c r="EU70" s="358"/>
      <c r="EV70" s="358"/>
      <c r="EW70" s="358"/>
      <c r="EX70" s="358"/>
      <c r="EY70" s="358"/>
      <c r="EZ70" s="358"/>
      <c r="FA70" s="358"/>
      <c r="FB70" s="358"/>
      <c r="FC70" s="358"/>
      <c r="FD70" s="358"/>
      <c r="FE70" s="359"/>
    </row>
    <row r="71" spans="1:161" s="107" customFormat="1" x14ac:dyDescent="0.2">
      <c r="A71" s="362" t="s">
        <v>510</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3"/>
      <c r="AZ71" s="363"/>
      <c r="BA71" s="363"/>
      <c r="BB71" s="363"/>
      <c r="BC71" s="363"/>
      <c r="BD71" s="363"/>
      <c r="BE71" s="363"/>
      <c r="BF71" s="363"/>
      <c r="BG71" s="363"/>
      <c r="BH71" s="363"/>
      <c r="BI71" s="363"/>
      <c r="BJ71" s="363"/>
      <c r="BK71" s="363"/>
      <c r="BL71" s="363"/>
      <c r="BM71" s="363"/>
      <c r="BN71" s="363"/>
      <c r="BO71" s="363"/>
      <c r="BP71" s="363"/>
      <c r="BQ71" s="363"/>
      <c r="BR71" s="363"/>
      <c r="BS71" s="363"/>
      <c r="BT71" s="363"/>
      <c r="BU71" s="363"/>
      <c r="BV71" s="363"/>
      <c r="BW71" s="363"/>
      <c r="BX71" s="364" t="s">
        <v>99</v>
      </c>
      <c r="BY71" s="365"/>
      <c r="BZ71" s="365"/>
      <c r="CA71" s="365"/>
      <c r="CB71" s="365"/>
      <c r="CC71" s="365"/>
      <c r="CD71" s="365"/>
      <c r="CE71" s="366"/>
      <c r="CF71" s="367" t="s">
        <v>94</v>
      </c>
      <c r="CG71" s="365"/>
      <c r="CH71" s="365"/>
      <c r="CI71" s="365"/>
      <c r="CJ71" s="365"/>
      <c r="CK71" s="365"/>
      <c r="CL71" s="365"/>
      <c r="CM71" s="365"/>
      <c r="CN71" s="365"/>
      <c r="CO71" s="365"/>
      <c r="CP71" s="365"/>
      <c r="CQ71" s="365"/>
      <c r="CR71" s="366"/>
      <c r="CS71" s="367" t="s">
        <v>308</v>
      </c>
      <c r="CT71" s="365"/>
      <c r="CU71" s="365"/>
      <c r="CV71" s="365"/>
      <c r="CW71" s="365"/>
      <c r="CX71" s="365"/>
      <c r="CY71" s="365"/>
      <c r="CZ71" s="365"/>
      <c r="DA71" s="365"/>
      <c r="DB71" s="365"/>
      <c r="DC71" s="365"/>
      <c r="DD71" s="365"/>
      <c r="DE71" s="366"/>
      <c r="DF71" s="354"/>
      <c r="DG71" s="355"/>
      <c r="DH71" s="355"/>
      <c r="DI71" s="355"/>
      <c r="DJ71" s="355"/>
      <c r="DK71" s="355"/>
      <c r="DL71" s="355"/>
      <c r="DM71" s="355"/>
      <c r="DN71" s="355"/>
      <c r="DO71" s="355"/>
      <c r="DP71" s="355"/>
      <c r="DQ71" s="355"/>
      <c r="DR71" s="356"/>
      <c r="DS71" s="354"/>
      <c r="DT71" s="355"/>
      <c r="DU71" s="355"/>
      <c r="DV71" s="355"/>
      <c r="DW71" s="355"/>
      <c r="DX71" s="355"/>
      <c r="DY71" s="355"/>
      <c r="DZ71" s="355"/>
      <c r="EA71" s="355"/>
      <c r="EB71" s="355"/>
      <c r="EC71" s="355"/>
      <c r="ED71" s="355"/>
      <c r="EE71" s="356"/>
      <c r="EF71" s="354"/>
      <c r="EG71" s="355"/>
      <c r="EH71" s="355"/>
      <c r="EI71" s="355"/>
      <c r="EJ71" s="355"/>
      <c r="EK71" s="355"/>
      <c r="EL71" s="355"/>
      <c r="EM71" s="355"/>
      <c r="EN71" s="355"/>
      <c r="EO71" s="355"/>
      <c r="EP71" s="355"/>
      <c r="EQ71" s="355"/>
      <c r="ER71" s="356"/>
      <c r="ES71" s="357" t="s">
        <v>48</v>
      </c>
      <c r="ET71" s="358"/>
      <c r="EU71" s="358"/>
      <c r="EV71" s="358"/>
      <c r="EW71" s="358"/>
      <c r="EX71" s="358"/>
      <c r="EY71" s="358"/>
      <c r="EZ71" s="358"/>
      <c r="FA71" s="358"/>
      <c r="FB71" s="358"/>
      <c r="FC71" s="358"/>
      <c r="FD71" s="358"/>
      <c r="FE71" s="359"/>
    </row>
    <row r="72" spans="1:161" ht="22.5" customHeight="1" x14ac:dyDescent="0.2">
      <c r="A72" s="312" t="s">
        <v>95</v>
      </c>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233" t="s">
        <v>96</v>
      </c>
      <c r="BY72" s="234"/>
      <c r="BZ72" s="234"/>
      <c r="CA72" s="234"/>
      <c r="CB72" s="234"/>
      <c r="CC72" s="234"/>
      <c r="CD72" s="234"/>
      <c r="CE72" s="305"/>
      <c r="CF72" s="306" t="s">
        <v>97</v>
      </c>
      <c r="CG72" s="234"/>
      <c r="CH72" s="234"/>
      <c r="CI72" s="234"/>
      <c r="CJ72" s="234"/>
      <c r="CK72" s="234"/>
      <c r="CL72" s="234"/>
      <c r="CM72" s="234"/>
      <c r="CN72" s="234"/>
      <c r="CO72" s="234"/>
      <c r="CP72" s="234"/>
      <c r="CQ72" s="234"/>
      <c r="CR72" s="305"/>
      <c r="CS72" s="306"/>
      <c r="CT72" s="234"/>
      <c r="CU72" s="234"/>
      <c r="CV72" s="234"/>
      <c r="CW72" s="234"/>
      <c r="CX72" s="234"/>
      <c r="CY72" s="234"/>
      <c r="CZ72" s="234"/>
      <c r="DA72" s="234"/>
      <c r="DB72" s="234"/>
      <c r="DC72" s="234"/>
      <c r="DD72" s="234"/>
      <c r="DE72" s="305"/>
      <c r="DF72" s="297"/>
      <c r="DG72" s="298"/>
      <c r="DH72" s="298"/>
      <c r="DI72" s="298"/>
      <c r="DJ72" s="298"/>
      <c r="DK72" s="298"/>
      <c r="DL72" s="298"/>
      <c r="DM72" s="298"/>
      <c r="DN72" s="298"/>
      <c r="DO72" s="298"/>
      <c r="DP72" s="298"/>
      <c r="DQ72" s="298"/>
      <c r="DR72" s="299"/>
      <c r="DS72" s="297"/>
      <c r="DT72" s="298"/>
      <c r="DU72" s="298"/>
      <c r="DV72" s="298"/>
      <c r="DW72" s="298"/>
      <c r="DX72" s="298"/>
      <c r="DY72" s="298"/>
      <c r="DZ72" s="298"/>
      <c r="EA72" s="298"/>
      <c r="EB72" s="298"/>
      <c r="EC72" s="298"/>
      <c r="ED72" s="298"/>
      <c r="EE72" s="299"/>
      <c r="EF72" s="297"/>
      <c r="EG72" s="298"/>
      <c r="EH72" s="298"/>
      <c r="EI72" s="298"/>
      <c r="EJ72" s="298"/>
      <c r="EK72" s="298"/>
      <c r="EL72" s="298"/>
      <c r="EM72" s="298"/>
      <c r="EN72" s="298"/>
      <c r="EO72" s="298"/>
      <c r="EP72" s="298"/>
      <c r="EQ72" s="298"/>
      <c r="ER72" s="299"/>
      <c r="ES72" s="300" t="s">
        <v>48</v>
      </c>
      <c r="ET72" s="301"/>
      <c r="EU72" s="301"/>
      <c r="EV72" s="301"/>
      <c r="EW72" s="301"/>
      <c r="EX72" s="301"/>
      <c r="EY72" s="301"/>
      <c r="EZ72" s="301"/>
      <c r="FA72" s="301"/>
      <c r="FB72" s="301"/>
      <c r="FC72" s="301"/>
      <c r="FD72" s="301"/>
      <c r="FE72" s="302"/>
    </row>
    <row r="73" spans="1:161" ht="22.5" customHeight="1" x14ac:dyDescent="0.2">
      <c r="A73" s="312" t="s">
        <v>98</v>
      </c>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233" t="s">
        <v>99</v>
      </c>
      <c r="BY73" s="234"/>
      <c r="BZ73" s="234"/>
      <c r="CA73" s="234"/>
      <c r="CB73" s="234"/>
      <c r="CC73" s="234"/>
      <c r="CD73" s="234"/>
      <c r="CE73" s="305"/>
      <c r="CF73" s="306" t="s">
        <v>100</v>
      </c>
      <c r="CG73" s="234"/>
      <c r="CH73" s="234"/>
      <c r="CI73" s="234"/>
      <c r="CJ73" s="234"/>
      <c r="CK73" s="234"/>
      <c r="CL73" s="234"/>
      <c r="CM73" s="234"/>
      <c r="CN73" s="234"/>
      <c r="CO73" s="234"/>
      <c r="CP73" s="234"/>
      <c r="CQ73" s="234"/>
      <c r="CR73" s="305"/>
      <c r="CS73" s="306" t="s">
        <v>309</v>
      </c>
      <c r="CT73" s="234"/>
      <c r="CU73" s="234"/>
      <c r="CV73" s="234"/>
      <c r="CW73" s="234"/>
      <c r="CX73" s="234"/>
      <c r="CY73" s="234"/>
      <c r="CZ73" s="234"/>
      <c r="DA73" s="234"/>
      <c r="DB73" s="234"/>
      <c r="DC73" s="234"/>
      <c r="DD73" s="234"/>
      <c r="DE73" s="305"/>
      <c r="DF73" s="297">
        <f>DF74</f>
        <v>7234842.4028000003</v>
      </c>
      <c r="DG73" s="298"/>
      <c r="DH73" s="298"/>
      <c r="DI73" s="298"/>
      <c r="DJ73" s="298"/>
      <c r="DK73" s="298"/>
      <c r="DL73" s="298"/>
      <c r="DM73" s="298"/>
      <c r="DN73" s="298"/>
      <c r="DO73" s="298"/>
      <c r="DP73" s="298"/>
      <c r="DQ73" s="298"/>
      <c r="DR73" s="299"/>
      <c r="DS73" s="297">
        <f t="shared" ref="DS73" si="4">DS74</f>
        <v>7114301</v>
      </c>
      <c r="DT73" s="298"/>
      <c r="DU73" s="298"/>
      <c r="DV73" s="298"/>
      <c r="DW73" s="298"/>
      <c r="DX73" s="298"/>
      <c r="DY73" s="298"/>
      <c r="DZ73" s="298"/>
      <c r="EA73" s="298"/>
      <c r="EB73" s="298"/>
      <c r="EC73" s="298"/>
      <c r="ED73" s="298"/>
      <c r="EE73" s="299"/>
      <c r="EF73" s="297">
        <f t="shared" ref="EF73" si="5">EF74</f>
        <v>7114301</v>
      </c>
      <c r="EG73" s="298"/>
      <c r="EH73" s="298"/>
      <c r="EI73" s="298"/>
      <c r="EJ73" s="298"/>
      <c r="EK73" s="298"/>
      <c r="EL73" s="298"/>
      <c r="EM73" s="298"/>
      <c r="EN73" s="298"/>
      <c r="EO73" s="298"/>
      <c r="EP73" s="298"/>
      <c r="EQ73" s="298"/>
      <c r="ER73" s="299"/>
      <c r="ES73" s="300" t="s">
        <v>48</v>
      </c>
      <c r="ET73" s="301"/>
      <c r="EU73" s="301"/>
      <c r="EV73" s="301"/>
      <c r="EW73" s="301"/>
      <c r="EX73" s="301"/>
      <c r="EY73" s="301"/>
      <c r="EZ73" s="301"/>
      <c r="FA73" s="301"/>
      <c r="FB73" s="301"/>
      <c r="FC73" s="301"/>
      <c r="FD73" s="301"/>
      <c r="FE73" s="302"/>
    </row>
    <row r="74" spans="1:161" ht="22.5" customHeight="1" x14ac:dyDescent="0.2">
      <c r="A74" s="368" t="s">
        <v>101</v>
      </c>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c r="BW74" s="369"/>
      <c r="BX74" s="233" t="s">
        <v>102</v>
      </c>
      <c r="BY74" s="234"/>
      <c r="BZ74" s="234"/>
      <c r="CA74" s="234"/>
      <c r="CB74" s="234"/>
      <c r="CC74" s="234"/>
      <c r="CD74" s="234"/>
      <c r="CE74" s="305"/>
      <c r="CF74" s="306" t="s">
        <v>100</v>
      </c>
      <c r="CG74" s="234"/>
      <c r="CH74" s="234"/>
      <c r="CI74" s="234"/>
      <c r="CJ74" s="234"/>
      <c r="CK74" s="234"/>
      <c r="CL74" s="234"/>
      <c r="CM74" s="234"/>
      <c r="CN74" s="234"/>
      <c r="CO74" s="234"/>
      <c r="CP74" s="234"/>
      <c r="CQ74" s="234"/>
      <c r="CR74" s="305"/>
      <c r="CS74" s="306" t="s">
        <v>309</v>
      </c>
      <c r="CT74" s="234"/>
      <c r="CU74" s="234"/>
      <c r="CV74" s="234"/>
      <c r="CW74" s="234"/>
      <c r="CX74" s="234"/>
      <c r="CY74" s="234"/>
      <c r="CZ74" s="234"/>
      <c r="DA74" s="234"/>
      <c r="DB74" s="234"/>
      <c r="DC74" s="234"/>
      <c r="DD74" s="234"/>
      <c r="DE74" s="305"/>
      <c r="DF74" s="297">
        <f>DF75+DF76+DF77</f>
        <v>7234842.4028000003</v>
      </c>
      <c r="DG74" s="298"/>
      <c r="DH74" s="298"/>
      <c r="DI74" s="298"/>
      <c r="DJ74" s="298"/>
      <c r="DK74" s="298"/>
      <c r="DL74" s="298"/>
      <c r="DM74" s="298"/>
      <c r="DN74" s="298"/>
      <c r="DO74" s="298"/>
      <c r="DP74" s="298"/>
      <c r="DQ74" s="298"/>
      <c r="DR74" s="299"/>
      <c r="DS74" s="297">
        <f t="shared" ref="DS74" si="6">DS75+DS76+DS77</f>
        <v>7114301</v>
      </c>
      <c r="DT74" s="298"/>
      <c r="DU74" s="298"/>
      <c r="DV74" s="298"/>
      <c r="DW74" s="298"/>
      <c r="DX74" s="298"/>
      <c r="DY74" s="298"/>
      <c r="DZ74" s="298"/>
      <c r="EA74" s="298"/>
      <c r="EB74" s="298"/>
      <c r="EC74" s="298"/>
      <c r="ED74" s="298"/>
      <c r="EE74" s="299"/>
      <c r="EF74" s="297">
        <f t="shared" ref="EF74" si="7">EF75+EF76+EF77</f>
        <v>7114301</v>
      </c>
      <c r="EG74" s="298"/>
      <c r="EH74" s="298"/>
      <c r="EI74" s="298"/>
      <c r="EJ74" s="298"/>
      <c r="EK74" s="298"/>
      <c r="EL74" s="298"/>
      <c r="EM74" s="298"/>
      <c r="EN74" s="298"/>
      <c r="EO74" s="298"/>
      <c r="EP74" s="298"/>
      <c r="EQ74" s="298"/>
      <c r="ER74" s="299"/>
      <c r="ES74" s="300" t="s">
        <v>48</v>
      </c>
      <c r="ET74" s="301"/>
      <c r="EU74" s="301"/>
      <c r="EV74" s="301"/>
      <c r="EW74" s="301"/>
      <c r="EX74" s="301"/>
      <c r="EY74" s="301"/>
      <c r="EZ74" s="301"/>
      <c r="FA74" s="301"/>
      <c r="FB74" s="301"/>
      <c r="FC74" s="301"/>
      <c r="FD74" s="301"/>
      <c r="FE74" s="302"/>
    </row>
    <row r="75" spans="1:161" s="107" customFormat="1" x14ac:dyDescent="0.2">
      <c r="A75" s="362" t="s">
        <v>508</v>
      </c>
      <c r="B75" s="363"/>
      <c r="C75" s="363"/>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4" t="s">
        <v>99</v>
      </c>
      <c r="BY75" s="365"/>
      <c r="BZ75" s="365"/>
      <c r="CA75" s="365"/>
      <c r="CB75" s="365"/>
      <c r="CC75" s="365"/>
      <c r="CD75" s="365"/>
      <c r="CE75" s="366"/>
      <c r="CF75" s="367" t="s">
        <v>100</v>
      </c>
      <c r="CG75" s="365"/>
      <c r="CH75" s="365"/>
      <c r="CI75" s="365"/>
      <c r="CJ75" s="365"/>
      <c r="CK75" s="365"/>
      <c r="CL75" s="365"/>
      <c r="CM75" s="365"/>
      <c r="CN75" s="365"/>
      <c r="CO75" s="365"/>
      <c r="CP75" s="365"/>
      <c r="CQ75" s="365"/>
      <c r="CR75" s="366"/>
      <c r="CS75" s="367" t="s">
        <v>309</v>
      </c>
      <c r="CT75" s="365"/>
      <c r="CU75" s="365"/>
      <c r="CV75" s="365"/>
      <c r="CW75" s="365"/>
      <c r="CX75" s="365"/>
      <c r="CY75" s="365"/>
      <c r="CZ75" s="365"/>
      <c r="DA75" s="365"/>
      <c r="DB75" s="365"/>
      <c r="DC75" s="365"/>
      <c r="DD75" s="365"/>
      <c r="DE75" s="366"/>
      <c r="DF75" s="354">
        <f>'213'!D31</f>
        <v>7080976</v>
      </c>
      <c r="DG75" s="355"/>
      <c r="DH75" s="355"/>
      <c r="DI75" s="355"/>
      <c r="DJ75" s="355"/>
      <c r="DK75" s="355"/>
      <c r="DL75" s="355"/>
      <c r="DM75" s="355"/>
      <c r="DN75" s="355"/>
      <c r="DO75" s="355"/>
      <c r="DP75" s="355"/>
      <c r="DQ75" s="355"/>
      <c r="DR75" s="356"/>
      <c r="DS75" s="354">
        <v>7114301</v>
      </c>
      <c r="DT75" s="355"/>
      <c r="DU75" s="355"/>
      <c r="DV75" s="355"/>
      <c r="DW75" s="355"/>
      <c r="DX75" s="355"/>
      <c r="DY75" s="355"/>
      <c r="DZ75" s="355"/>
      <c r="EA75" s="355"/>
      <c r="EB75" s="355"/>
      <c r="EC75" s="355"/>
      <c r="ED75" s="355"/>
      <c r="EE75" s="356"/>
      <c r="EF75" s="354">
        <v>7114301</v>
      </c>
      <c r="EG75" s="355"/>
      <c r="EH75" s="355"/>
      <c r="EI75" s="355"/>
      <c r="EJ75" s="355"/>
      <c r="EK75" s="355"/>
      <c r="EL75" s="355"/>
      <c r="EM75" s="355"/>
      <c r="EN75" s="355"/>
      <c r="EO75" s="355"/>
      <c r="EP75" s="355"/>
      <c r="EQ75" s="355"/>
      <c r="ER75" s="356"/>
      <c r="ES75" s="357" t="s">
        <v>48</v>
      </c>
      <c r="ET75" s="358"/>
      <c r="EU75" s="358"/>
      <c r="EV75" s="358"/>
      <c r="EW75" s="358"/>
      <c r="EX75" s="358"/>
      <c r="EY75" s="358"/>
      <c r="EZ75" s="358"/>
      <c r="FA75" s="358"/>
      <c r="FB75" s="358"/>
      <c r="FC75" s="358"/>
      <c r="FD75" s="358"/>
      <c r="FE75" s="359"/>
    </row>
    <row r="76" spans="1:161" s="107" customFormat="1" x14ac:dyDescent="0.2">
      <c r="A76" s="362" t="s">
        <v>509</v>
      </c>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3"/>
      <c r="AY76" s="363"/>
      <c r="AZ76" s="363"/>
      <c r="BA76" s="363"/>
      <c r="BB76" s="363"/>
      <c r="BC76" s="363"/>
      <c r="BD76" s="363"/>
      <c r="BE76" s="363"/>
      <c r="BF76" s="363"/>
      <c r="BG76" s="363"/>
      <c r="BH76" s="363"/>
      <c r="BI76" s="363"/>
      <c r="BJ76" s="363"/>
      <c r="BK76" s="363"/>
      <c r="BL76" s="363"/>
      <c r="BM76" s="363"/>
      <c r="BN76" s="363"/>
      <c r="BO76" s="363"/>
      <c r="BP76" s="363"/>
      <c r="BQ76" s="363"/>
      <c r="BR76" s="363"/>
      <c r="BS76" s="363"/>
      <c r="BT76" s="363"/>
      <c r="BU76" s="363"/>
      <c r="BV76" s="363"/>
      <c r="BW76" s="363"/>
      <c r="BX76" s="364" t="s">
        <v>99</v>
      </c>
      <c r="BY76" s="365"/>
      <c r="BZ76" s="365"/>
      <c r="CA76" s="365"/>
      <c r="CB76" s="365"/>
      <c r="CC76" s="365"/>
      <c r="CD76" s="365"/>
      <c r="CE76" s="366"/>
      <c r="CF76" s="367" t="s">
        <v>100</v>
      </c>
      <c r="CG76" s="365"/>
      <c r="CH76" s="365"/>
      <c r="CI76" s="365"/>
      <c r="CJ76" s="365"/>
      <c r="CK76" s="365"/>
      <c r="CL76" s="365"/>
      <c r="CM76" s="365"/>
      <c r="CN76" s="365"/>
      <c r="CO76" s="365"/>
      <c r="CP76" s="365"/>
      <c r="CQ76" s="365"/>
      <c r="CR76" s="366"/>
      <c r="CS76" s="367" t="s">
        <v>309</v>
      </c>
      <c r="CT76" s="365"/>
      <c r="CU76" s="365"/>
      <c r="CV76" s="365"/>
      <c r="CW76" s="365"/>
      <c r="CX76" s="365"/>
      <c r="CY76" s="365"/>
      <c r="CZ76" s="365"/>
      <c r="DA76" s="365"/>
      <c r="DB76" s="365"/>
      <c r="DC76" s="365"/>
      <c r="DD76" s="365"/>
      <c r="DE76" s="366"/>
      <c r="DF76" s="354">
        <f>'213'!D90</f>
        <v>0</v>
      </c>
      <c r="DG76" s="355"/>
      <c r="DH76" s="355"/>
      <c r="DI76" s="355"/>
      <c r="DJ76" s="355"/>
      <c r="DK76" s="355"/>
      <c r="DL76" s="355"/>
      <c r="DM76" s="355"/>
      <c r="DN76" s="355"/>
      <c r="DO76" s="355"/>
      <c r="DP76" s="355"/>
      <c r="DQ76" s="355"/>
      <c r="DR76" s="356"/>
      <c r="DS76" s="354">
        <v>0</v>
      </c>
      <c r="DT76" s="355"/>
      <c r="DU76" s="355"/>
      <c r="DV76" s="355"/>
      <c r="DW76" s="355"/>
      <c r="DX76" s="355"/>
      <c r="DY76" s="355"/>
      <c r="DZ76" s="355"/>
      <c r="EA76" s="355"/>
      <c r="EB76" s="355"/>
      <c r="EC76" s="355"/>
      <c r="ED76" s="355"/>
      <c r="EE76" s="356"/>
      <c r="EF76" s="354">
        <v>0</v>
      </c>
      <c r="EG76" s="355"/>
      <c r="EH76" s="355"/>
      <c r="EI76" s="355"/>
      <c r="EJ76" s="355"/>
      <c r="EK76" s="355"/>
      <c r="EL76" s="355"/>
      <c r="EM76" s="355"/>
      <c r="EN76" s="355"/>
      <c r="EO76" s="355"/>
      <c r="EP76" s="355"/>
      <c r="EQ76" s="355"/>
      <c r="ER76" s="356"/>
      <c r="ES76" s="357" t="s">
        <v>48</v>
      </c>
      <c r="ET76" s="358"/>
      <c r="EU76" s="358"/>
      <c r="EV76" s="358"/>
      <c r="EW76" s="358"/>
      <c r="EX76" s="358"/>
      <c r="EY76" s="358"/>
      <c r="EZ76" s="358"/>
      <c r="FA76" s="358"/>
      <c r="FB76" s="358"/>
      <c r="FC76" s="358"/>
      <c r="FD76" s="358"/>
      <c r="FE76" s="359"/>
    </row>
    <row r="77" spans="1:161" s="107" customFormat="1" x14ac:dyDescent="0.2">
      <c r="A77" s="362" t="s">
        <v>510</v>
      </c>
      <c r="B77" s="363"/>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c r="AT77" s="363"/>
      <c r="AU77" s="363"/>
      <c r="AV77" s="363"/>
      <c r="AW77" s="363"/>
      <c r="AX77" s="363"/>
      <c r="AY77" s="363"/>
      <c r="AZ77" s="363"/>
      <c r="BA77" s="363"/>
      <c r="BB77" s="363"/>
      <c r="BC77" s="363"/>
      <c r="BD77" s="363"/>
      <c r="BE77" s="363"/>
      <c r="BF77" s="363"/>
      <c r="BG77" s="363"/>
      <c r="BH77" s="363"/>
      <c r="BI77" s="363"/>
      <c r="BJ77" s="363"/>
      <c r="BK77" s="363"/>
      <c r="BL77" s="363"/>
      <c r="BM77" s="363"/>
      <c r="BN77" s="363"/>
      <c r="BO77" s="363"/>
      <c r="BP77" s="363"/>
      <c r="BQ77" s="363"/>
      <c r="BR77" s="363"/>
      <c r="BS77" s="363"/>
      <c r="BT77" s="363"/>
      <c r="BU77" s="363"/>
      <c r="BV77" s="363"/>
      <c r="BW77" s="363"/>
      <c r="BX77" s="364" t="s">
        <v>99</v>
      </c>
      <c r="BY77" s="365"/>
      <c r="BZ77" s="365"/>
      <c r="CA77" s="365"/>
      <c r="CB77" s="365"/>
      <c r="CC77" s="365"/>
      <c r="CD77" s="365"/>
      <c r="CE77" s="366"/>
      <c r="CF77" s="367" t="s">
        <v>100</v>
      </c>
      <c r="CG77" s="365"/>
      <c r="CH77" s="365"/>
      <c r="CI77" s="365"/>
      <c r="CJ77" s="365"/>
      <c r="CK77" s="365"/>
      <c r="CL77" s="365"/>
      <c r="CM77" s="365"/>
      <c r="CN77" s="365"/>
      <c r="CO77" s="365"/>
      <c r="CP77" s="365"/>
      <c r="CQ77" s="365"/>
      <c r="CR77" s="366"/>
      <c r="CS77" s="367" t="s">
        <v>309</v>
      </c>
      <c r="CT77" s="365"/>
      <c r="CU77" s="365"/>
      <c r="CV77" s="365"/>
      <c r="CW77" s="365"/>
      <c r="CX77" s="365"/>
      <c r="CY77" s="365"/>
      <c r="CZ77" s="365"/>
      <c r="DA77" s="365"/>
      <c r="DB77" s="365"/>
      <c r="DC77" s="365"/>
      <c r="DD77" s="365"/>
      <c r="DE77" s="366"/>
      <c r="DF77" s="354">
        <f>'213'!D63</f>
        <v>153866.40280000001</v>
      </c>
      <c r="DG77" s="355"/>
      <c r="DH77" s="355"/>
      <c r="DI77" s="355"/>
      <c r="DJ77" s="355"/>
      <c r="DK77" s="355"/>
      <c r="DL77" s="355"/>
      <c r="DM77" s="355"/>
      <c r="DN77" s="355"/>
      <c r="DO77" s="355"/>
      <c r="DP77" s="355"/>
      <c r="DQ77" s="355"/>
      <c r="DR77" s="356"/>
      <c r="DS77" s="354"/>
      <c r="DT77" s="355"/>
      <c r="DU77" s="355"/>
      <c r="DV77" s="355"/>
      <c r="DW77" s="355"/>
      <c r="DX77" s="355"/>
      <c r="DY77" s="355"/>
      <c r="DZ77" s="355"/>
      <c r="EA77" s="355"/>
      <c r="EB77" s="355"/>
      <c r="EC77" s="355"/>
      <c r="ED77" s="355"/>
      <c r="EE77" s="356"/>
      <c r="EF77" s="354"/>
      <c r="EG77" s="355"/>
      <c r="EH77" s="355"/>
      <c r="EI77" s="355"/>
      <c r="EJ77" s="355"/>
      <c r="EK77" s="355"/>
      <c r="EL77" s="355"/>
      <c r="EM77" s="355"/>
      <c r="EN77" s="355"/>
      <c r="EO77" s="355"/>
      <c r="EP77" s="355"/>
      <c r="EQ77" s="355"/>
      <c r="ER77" s="356"/>
      <c r="ES77" s="357" t="s">
        <v>48</v>
      </c>
      <c r="ET77" s="358"/>
      <c r="EU77" s="358"/>
      <c r="EV77" s="358"/>
      <c r="EW77" s="358"/>
      <c r="EX77" s="358"/>
      <c r="EY77" s="358"/>
      <c r="EZ77" s="358"/>
      <c r="FA77" s="358"/>
      <c r="FB77" s="358"/>
      <c r="FC77" s="358"/>
      <c r="FD77" s="358"/>
      <c r="FE77" s="359"/>
    </row>
    <row r="78" spans="1:161" ht="11.1" customHeight="1" thickBot="1" x14ac:dyDescent="0.25">
      <c r="A78" s="376" t="s">
        <v>103</v>
      </c>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c r="BF78" s="377"/>
      <c r="BG78" s="377"/>
      <c r="BH78" s="377"/>
      <c r="BI78" s="377"/>
      <c r="BJ78" s="377"/>
      <c r="BK78" s="377"/>
      <c r="BL78" s="377"/>
      <c r="BM78" s="377"/>
      <c r="BN78" s="377"/>
      <c r="BO78" s="377"/>
      <c r="BP78" s="377"/>
      <c r="BQ78" s="377"/>
      <c r="BR78" s="377"/>
      <c r="BS78" s="377"/>
      <c r="BT78" s="377"/>
      <c r="BU78" s="377"/>
      <c r="BV78" s="377"/>
      <c r="BW78" s="378"/>
      <c r="BX78" s="238" t="s">
        <v>104</v>
      </c>
      <c r="BY78" s="239"/>
      <c r="BZ78" s="239"/>
      <c r="CA78" s="239"/>
      <c r="CB78" s="239"/>
      <c r="CC78" s="239"/>
      <c r="CD78" s="239"/>
      <c r="CE78" s="379"/>
      <c r="CF78" s="380" t="s">
        <v>100</v>
      </c>
      <c r="CG78" s="239"/>
      <c r="CH78" s="239"/>
      <c r="CI78" s="239"/>
      <c r="CJ78" s="239"/>
      <c r="CK78" s="239"/>
      <c r="CL78" s="239"/>
      <c r="CM78" s="239"/>
      <c r="CN78" s="239"/>
      <c r="CO78" s="239"/>
      <c r="CP78" s="239"/>
      <c r="CQ78" s="239"/>
      <c r="CR78" s="379"/>
      <c r="CS78" s="380" t="s">
        <v>558</v>
      </c>
      <c r="CT78" s="239"/>
      <c r="CU78" s="239"/>
      <c r="CV78" s="239"/>
      <c r="CW78" s="239"/>
      <c r="CX78" s="239"/>
      <c r="CY78" s="239"/>
      <c r="CZ78" s="239"/>
      <c r="DA78" s="239"/>
      <c r="DB78" s="239"/>
      <c r="DC78" s="239"/>
      <c r="DD78" s="239"/>
      <c r="DE78" s="379"/>
      <c r="DF78" s="370">
        <f>DF79</f>
        <v>0</v>
      </c>
      <c r="DG78" s="371"/>
      <c r="DH78" s="371"/>
      <c r="DI78" s="371"/>
      <c r="DJ78" s="371"/>
      <c r="DK78" s="371"/>
      <c r="DL78" s="371"/>
      <c r="DM78" s="371"/>
      <c r="DN78" s="371"/>
      <c r="DO78" s="371"/>
      <c r="DP78" s="371"/>
      <c r="DQ78" s="371"/>
      <c r="DR78" s="372"/>
      <c r="DS78" s="370"/>
      <c r="DT78" s="371"/>
      <c r="DU78" s="371"/>
      <c r="DV78" s="371"/>
      <c r="DW78" s="371"/>
      <c r="DX78" s="371"/>
      <c r="DY78" s="371"/>
      <c r="DZ78" s="371"/>
      <c r="EA78" s="371"/>
      <c r="EB78" s="371"/>
      <c r="EC78" s="371"/>
      <c r="ED78" s="371"/>
      <c r="EE78" s="372"/>
      <c r="EF78" s="370"/>
      <c r="EG78" s="371"/>
      <c r="EH78" s="371"/>
      <c r="EI78" s="371"/>
      <c r="EJ78" s="371"/>
      <c r="EK78" s="371"/>
      <c r="EL78" s="371"/>
      <c r="EM78" s="371"/>
      <c r="EN78" s="371"/>
      <c r="EO78" s="371"/>
      <c r="EP78" s="371"/>
      <c r="EQ78" s="371"/>
      <c r="ER78" s="372"/>
      <c r="ES78" s="373" t="s">
        <v>48</v>
      </c>
      <c r="ET78" s="374"/>
      <c r="EU78" s="374"/>
      <c r="EV78" s="374"/>
      <c r="EW78" s="374"/>
      <c r="EX78" s="374"/>
      <c r="EY78" s="374"/>
      <c r="EZ78" s="374"/>
      <c r="FA78" s="374"/>
      <c r="FB78" s="374"/>
      <c r="FC78" s="374"/>
      <c r="FD78" s="374"/>
      <c r="FE78" s="375"/>
    </row>
    <row r="79" spans="1:161" s="107" customFormat="1" x14ac:dyDescent="0.2">
      <c r="A79" s="362" t="s">
        <v>508</v>
      </c>
      <c r="B79" s="363"/>
      <c r="C79" s="363"/>
      <c r="D79" s="363"/>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3"/>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c r="BW79" s="363"/>
      <c r="BX79" s="364" t="s">
        <v>104</v>
      </c>
      <c r="BY79" s="365"/>
      <c r="BZ79" s="365"/>
      <c r="CA79" s="365"/>
      <c r="CB79" s="365"/>
      <c r="CC79" s="365"/>
      <c r="CD79" s="365"/>
      <c r="CE79" s="366"/>
      <c r="CF79" s="367" t="s">
        <v>100</v>
      </c>
      <c r="CG79" s="365"/>
      <c r="CH79" s="365"/>
      <c r="CI79" s="365"/>
      <c r="CJ79" s="365"/>
      <c r="CK79" s="365"/>
      <c r="CL79" s="365"/>
      <c r="CM79" s="365"/>
      <c r="CN79" s="365"/>
      <c r="CO79" s="365"/>
      <c r="CP79" s="365"/>
      <c r="CQ79" s="365"/>
      <c r="CR79" s="366"/>
      <c r="CS79" s="367" t="s">
        <v>558</v>
      </c>
      <c r="CT79" s="365"/>
      <c r="CU79" s="365"/>
      <c r="CV79" s="365"/>
      <c r="CW79" s="365"/>
      <c r="CX79" s="365"/>
      <c r="CY79" s="365"/>
      <c r="CZ79" s="365"/>
      <c r="DA79" s="365"/>
      <c r="DB79" s="365"/>
      <c r="DC79" s="365"/>
      <c r="DD79" s="365"/>
      <c r="DE79" s="366"/>
      <c r="DF79" s="354">
        <f>'213'!D36</f>
        <v>0</v>
      </c>
      <c r="DG79" s="355"/>
      <c r="DH79" s="355"/>
      <c r="DI79" s="355"/>
      <c r="DJ79" s="355"/>
      <c r="DK79" s="355"/>
      <c r="DL79" s="355"/>
      <c r="DM79" s="355"/>
      <c r="DN79" s="355"/>
      <c r="DO79" s="355"/>
      <c r="DP79" s="355"/>
      <c r="DQ79" s="355"/>
      <c r="DR79" s="356"/>
      <c r="DS79" s="354">
        <v>0</v>
      </c>
      <c r="DT79" s="355"/>
      <c r="DU79" s="355"/>
      <c r="DV79" s="355"/>
      <c r="DW79" s="355"/>
      <c r="DX79" s="355"/>
      <c r="DY79" s="355"/>
      <c r="DZ79" s="355"/>
      <c r="EA79" s="355"/>
      <c r="EB79" s="355"/>
      <c r="EC79" s="355"/>
      <c r="ED79" s="355"/>
      <c r="EE79" s="356"/>
      <c r="EF79" s="354">
        <v>0</v>
      </c>
      <c r="EG79" s="355"/>
      <c r="EH79" s="355"/>
      <c r="EI79" s="355"/>
      <c r="EJ79" s="355"/>
      <c r="EK79" s="355"/>
      <c r="EL79" s="355"/>
      <c r="EM79" s="355"/>
      <c r="EN79" s="355"/>
      <c r="EO79" s="355"/>
      <c r="EP79" s="355"/>
      <c r="EQ79" s="355"/>
      <c r="ER79" s="356"/>
      <c r="ES79" s="357" t="s">
        <v>48</v>
      </c>
      <c r="ET79" s="358"/>
      <c r="EU79" s="358"/>
      <c r="EV79" s="358"/>
      <c r="EW79" s="358"/>
      <c r="EX79" s="358"/>
      <c r="EY79" s="358"/>
      <c r="EZ79" s="358"/>
      <c r="FA79" s="358"/>
      <c r="FB79" s="358"/>
      <c r="FC79" s="358"/>
      <c r="FD79" s="358"/>
      <c r="FE79" s="359"/>
    </row>
    <row r="80" spans="1:161" ht="11.1" customHeight="1" x14ac:dyDescent="0.2">
      <c r="A80" s="350" t="s">
        <v>105</v>
      </c>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353"/>
      <c r="BX80" s="233" t="s">
        <v>106</v>
      </c>
      <c r="BY80" s="234"/>
      <c r="BZ80" s="234"/>
      <c r="CA80" s="234"/>
      <c r="CB80" s="234"/>
      <c r="CC80" s="234"/>
      <c r="CD80" s="234"/>
      <c r="CE80" s="305"/>
      <c r="CF80" s="306" t="s">
        <v>107</v>
      </c>
      <c r="CG80" s="234"/>
      <c r="CH80" s="234"/>
      <c r="CI80" s="234"/>
      <c r="CJ80" s="234"/>
      <c r="CK80" s="234"/>
      <c r="CL80" s="234"/>
      <c r="CM80" s="234"/>
      <c r="CN80" s="234"/>
      <c r="CO80" s="234"/>
      <c r="CP80" s="234"/>
      <c r="CQ80" s="234"/>
      <c r="CR80" s="305"/>
      <c r="CS80" s="306"/>
      <c r="CT80" s="234"/>
      <c r="CU80" s="234"/>
      <c r="CV80" s="234"/>
      <c r="CW80" s="234"/>
      <c r="CX80" s="234"/>
      <c r="CY80" s="234"/>
      <c r="CZ80" s="234"/>
      <c r="DA80" s="234"/>
      <c r="DB80" s="234"/>
      <c r="DC80" s="234"/>
      <c r="DD80" s="234"/>
      <c r="DE80" s="305"/>
      <c r="DF80" s="297"/>
      <c r="DG80" s="298"/>
      <c r="DH80" s="298"/>
      <c r="DI80" s="298"/>
      <c r="DJ80" s="298"/>
      <c r="DK80" s="298"/>
      <c r="DL80" s="298"/>
      <c r="DM80" s="298"/>
      <c r="DN80" s="298"/>
      <c r="DO80" s="298"/>
      <c r="DP80" s="298"/>
      <c r="DQ80" s="298"/>
      <c r="DR80" s="299"/>
      <c r="DS80" s="297"/>
      <c r="DT80" s="298"/>
      <c r="DU80" s="298"/>
      <c r="DV80" s="298"/>
      <c r="DW80" s="298"/>
      <c r="DX80" s="298"/>
      <c r="DY80" s="298"/>
      <c r="DZ80" s="298"/>
      <c r="EA80" s="298"/>
      <c r="EB80" s="298"/>
      <c r="EC80" s="298"/>
      <c r="ED80" s="298"/>
      <c r="EE80" s="299"/>
      <c r="EF80" s="297"/>
      <c r="EG80" s="298"/>
      <c r="EH80" s="298"/>
      <c r="EI80" s="298"/>
      <c r="EJ80" s="298"/>
      <c r="EK80" s="298"/>
      <c r="EL80" s="298"/>
      <c r="EM80" s="298"/>
      <c r="EN80" s="298"/>
      <c r="EO80" s="298"/>
      <c r="EP80" s="298"/>
      <c r="EQ80" s="298"/>
      <c r="ER80" s="299"/>
      <c r="ES80" s="300" t="s">
        <v>48</v>
      </c>
      <c r="ET80" s="301"/>
      <c r="EU80" s="301"/>
      <c r="EV80" s="301"/>
      <c r="EW80" s="301"/>
      <c r="EX80" s="301"/>
      <c r="EY80" s="301"/>
      <c r="EZ80" s="301"/>
      <c r="FA80" s="301"/>
      <c r="FB80" s="301"/>
      <c r="FC80" s="301"/>
      <c r="FD80" s="301"/>
      <c r="FE80" s="302"/>
    </row>
    <row r="81" spans="1:161" ht="11.1" customHeight="1" x14ac:dyDescent="0.2">
      <c r="A81" s="312" t="s">
        <v>108</v>
      </c>
      <c r="B81" s="313"/>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3"/>
      <c r="AY81" s="313"/>
      <c r="AZ81" s="313"/>
      <c r="BA81" s="313"/>
      <c r="BB81" s="313"/>
      <c r="BC81" s="313"/>
      <c r="BD81" s="313"/>
      <c r="BE81" s="313"/>
      <c r="BF81" s="313"/>
      <c r="BG81" s="313"/>
      <c r="BH81" s="313"/>
      <c r="BI81" s="313"/>
      <c r="BJ81" s="313"/>
      <c r="BK81" s="313"/>
      <c r="BL81" s="313"/>
      <c r="BM81" s="313"/>
      <c r="BN81" s="313"/>
      <c r="BO81" s="313"/>
      <c r="BP81" s="313"/>
      <c r="BQ81" s="313"/>
      <c r="BR81" s="313"/>
      <c r="BS81" s="313"/>
      <c r="BT81" s="313"/>
      <c r="BU81" s="313"/>
      <c r="BV81" s="313"/>
      <c r="BW81" s="313"/>
      <c r="BX81" s="233" t="s">
        <v>109</v>
      </c>
      <c r="BY81" s="234"/>
      <c r="BZ81" s="234"/>
      <c r="CA81" s="234"/>
      <c r="CB81" s="234"/>
      <c r="CC81" s="234"/>
      <c r="CD81" s="234"/>
      <c r="CE81" s="305"/>
      <c r="CF81" s="306" t="s">
        <v>110</v>
      </c>
      <c r="CG81" s="234"/>
      <c r="CH81" s="234"/>
      <c r="CI81" s="234"/>
      <c r="CJ81" s="234"/>
      <c r="CK81" s="234"/>
      <c r="CL81" s="234"/>
      <c r="CM81" s="234"/>
      <c r="CN81" s="234"/>
      <c r="CO81" s="234"/>
      <c r="CP81" s="234"/>
      <c r="CQ81" s="234"/>
      <c r="CR81" s="305"/>
      <c r="CS81" s="306"/>
      <c r="CT81" s="234"/>
      <c r="CU81" s="234"/>
      <c r="CV81" s="234"/>
      <c r="CW81" s="234"/>
      <c r="CX81" s="234"/>
      <c r="CY81" s="234"/>
      <c r="CZ81" s="234"/>
      <c r="DA81" s="234"/>
      <c r="DB81" s="234"/>
      <c r="DC81" s="234"/>
      <c r="DD81" s="234"/>
      <c r="DE81" s="305"/>
      <c r="DF81" s="297"/>
      <c r="DG81" s="298"/>
      <c r="DH81" s="298"/>
      <c r="DI81" s="298"/>
      <c r="DJ81" s="298"/>
      <c r="DK81" s="298"/>
      <c r="DL81" s="298"/>
      <c r="DM81" s="298"/>
      <c r="DN81" s="298"/>
      <c r="DO81" s="298"/>
      <c r="DP81" s="298"/>
      <c r="DQ81" s="298"/>
      <c r="DR81" s="299"/>
      <c r="DS81" s="297"/>
      <c r="DT81" s="298"/>
      <c r="DU81" s="298"/>
      <c r="DV81" s="298"/>
      <c r="DW81" s="298"/>
      <c r="DX81" s="298"/>
      <c r="DY81" s="298"/>
      <c r="DZ81" s="298"/>
      <c r="EA81" s="298"/>
      <c r="EB81" s="298"/>
      <c r="EC81" s="298"/>
      <c r="ED81" s="298"/>
      <c r="EE81" s="299"/>
      <c r="EF81" s="297"/>
      <c r="EG81" s="298"/>
      <c r="EH81" s="298"/>
      <c r="EI81" s="298"/>
      <c r="EJ81" s="298"/>
      <c r="EK81" s="298"/>
      <c r="EL81" s="298"/>
      <c r="EM81" s="298"/>
      <c r="EN81" s="298"/>
      <c r="EO81" s="298"/>
      <c r="EP81" s="298"/>
      <c r="EQ81" s="298"/>
      <c r="ER81" s="299"/>
      <c r="ES81" s="300" t="s">
        <v>48</v>
      </c>
      <c r="ET81" s="301"/>
      <c r="EU81" s="301"/>
      <c r="EV81" s="301"/>
      <c r="EW81" s="301"/>
      <c r="EX81" s="301"/>
      <c r="EY81" s="301"/>
      <c r="EZ81" s="301"/>
      <c r="FA81" s="301"/>
      <c r="FB81" s="301"/>
      <c r="FC81" s="301"/>
      <c r="FD81" s="301"/>
      <c r="FE81" s="302"/>
    </row>
    <row r="82" spans="1:161" ht="21" customHeight="1" x14ac:dyDescent="0.2">
      <c r="A82" s="312" t="s">
        <v>111</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3"/>
      <c r="BE82" s="313"/>
      <c r="BF82" s="313"/>
      <c r="BG82" s="313"/>
      <c r="BH82" s="313"/>
      <c r="BI82" s="313"/>
      <c r="BJ82" s="313"/>
      <c r="BK82" s="313"/>
      <c r="BL82" s="313"/>
      <c r="BM82" s="313"/>
      <c r="BN82" s="313"/>
      <c r="BO82" s="313"/>
      <c r="BP82" s="313"/>
      <c r="BQ82" s="313"/>
      <c r="BR82" s="313"/>
      <c r="BS82" s="313"/>
      <c r="BT82" s="313"/>
      <c r="BU82" s="313"/>
      <c r="BV82" s="313"/>
      <c r="BW82" s="313"/>
      <c r="BX82" s="233" t="s">
        <v>112</v>
      </c>
      <c r="BY82" s="234"/>
      <c r="BZ82" s="234"/>
      <c r="CA82" s="234"/>
      <c r="CB82" s="234"/>
      <c r="CC82" s="234"/>
      <c r="CD82" s="234"/>
      <c r="CE82" s="305"/>
      <c r="CF82" s="306" t="s">
        <v>113</v>
      </c>
      <c r="CG82" s="234"/>
      <c r="CH82" s="234"/>
      <c r="CI82" s="234"/>
      <c r="CJ82" s="234"/>
      <c r="CK82" s="234"/>
      <c r="CL82" s="234"/>
      <c r="CM82" s="234"/>
      <c r="CN82" s="234"/>
      <c r="CO82" s="234"/>
      <c r="CP82" s="234"/>
      <c r="CQ82" s="234"/>
      <c r="CR82" s="305"/>
      <c r="CS82" s="306"/>
      <c r="CT82" s="234"/>
      <c r="CU82" s="234"/>
      <c r="CV82" s="234"/>
      <c r="CW82" s="234"/>
      <c r="CX82" s="234"/>
      <c r="CY82" s="234"/>
      <c r="CZ82" s="234"/>
      <c r="DA82" s="234"/>
      <c r="DB82" s="234"/>
      <c r="DC82" s="234"/>
      <c r="DD82" s="234"/>
      <c r="DE82" s="305"/>
      <c r="DF82" s="297"/>
      <c r="DG82" s="298"/>
      <c r="DH82" s="298"/>
      <c r="DI82" s="298"/>
      <c r="DJ82" s="298"/>
      <c r="DK82" s="298"/>
      <c r="DL82" s="298"/>
      <c r="DM82" s="298"/>
      <c r="DN82" s="298"/>
      <c r="DO82" s="298"/>
      <c r="DP82" s="298"/>
      <c r="DQ82" s="298"/>
      <c r="DR82" s="299"/>
      <c r="DS82" s="297"/>
      <c r="DT82" s="298"/>
      <c r="DU82" s="298"/>
      <c r="DV82" s="298"/>
      <c r="DW82" s="298"/>
      <c r="DX82" s="298"/>
      <c r="DY82" s="298"/>
      <c r="DZ82" s="298"/>
      <c r="EA82" s="298"/>
      <c r="EB82" s="298"/>
      <c r="EC82" s="298"/>
      <c r="ED82" s="298"/>
      <c r="EE82" s="299"/>
      <c r="EF82" s="297"/>
      <c r="EG82" s="298"/>
      <c r="EH82" s="298"/>
      <c r="EI82" s="298"/>
      <c r="EJ82" s="298"/>
      <c r="EK82" s="298"/>
      <c r="EL82" s="298"/>
      <c r="EM82" s="298"/>
      <c r="EN82" s="298"/>
      <c r="EO82" s="298"/>
      <c r="EP82" s="298"/>
      <c r="EQ82" s="298"/>
      <c r="ER82" s="299"/>
      <c r="ES82" s="300" t="s">
        <v>48</v>
      </c>
      <c r="ET82" s="301"/>
      <c r="EU82" s="301"/>
      <c r="EV82" s="301"/>
      <c r="EW82" s="301"/>
      <c r="EX82" s="301"/>
      <c r="EY82" s="301"/>
      <c r="EZ82" s="301"/>
      <c r="FA82" s="301"/>
      <c r="FB82" s="301"/>
      <c r="FC82" s="301"/>
      <c r="FD82" s="301"/>
      <c r="FE82" s="302"/>
    </row>
    <row r="83" spans="1:161" ht="21.75" customHeight="1" x14ac:dyDescent="0.2">
      <c r="A83" s="368" t="s">
        <v>114</v>
      </c>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233" t="s">
        <v>115</v>
      </c>
      <c r="BY83" s="234"/>
      <c r="BZ83" s="234"/>
      <c r="CA83" s="234"/>
      <c r="CB83" s="234"/>
      <c r="CC83" s="234"/>
      <c r="CD83" s="234"/>
      <c r="CE83" s="305"/>
      <c r="CF83" s="306" t="s">
        <v>113</v>
      </c>
      <c r="CG83" s="234"/>
      <c r="CH83" s="234"/>
      <c r="CI83" s="234"/>
      <c r="CJ83" s="234"/>
      <c r="CK83" s="234"/>
      <c r="CL83" s="234"/>
      <c r="CM83" s="234"/>
      <c r="CN83" s="234"/>
      <c r="CO83" s="234"/>
      <c r="CP83" s="234"/>
      <c r="CQ83" s="234"/>
      <c r="CR83" s="305"/>
      <c r="CS83" s="306"/>
      <c r="CT83" s="234"/>
      <c r="CU83" s="234"/>
      <c r="CV83" s="234"/>
      <c r="CW83" s="234"/>
      <c r="CX83" s="234"/>
      <c r="CY83" s="234"/>
      <c r="CZ83" s="234"/>
      <c r="DA83" s="234"/>
      <c r="DB83" s="234"/>
      <c r="DC83" s="234"/>
      <c r="DD83" s="234"/>
      <c r="DE83" s="305"/>
      <c r="DF83" s="297"/>
      <c r="DG83" s="298"/>
      <c r="DH83" s="298"/>
      <c r="DI83" s="298"/>
      <c r="DJ83" s="298"/>
      <c r="DK83" s="298"/>
      <c r="DL83" s="298"/>
      <c r="DM83" s="298"/>
      <c r="DN83" s="298"/>
      <c r="DO83" s="298"/>
      <c r="DP83" s="298"/>
      <c r="DQ83" s="298"/>
      <c r="DR83" s="299"/>
      <c r="DS83" s="297"/>
      <c r="DT83" s="298"/>
      <c r="DU83" s="298"/>
      <c r="DV83" s="298"/>
      <c r="DW83" s="298"/>
      <c r="DX83" s="298"/>
      <c r="DY83" s="298"/>
      <c r="DZ83" s="298"/>
      <c r="EA83" s="298"/>
      <c r="EB83" s="298"/>
      <c r="EC83" s="298"/>
      <c r="ED83" s="298"/>
      <c r="EE83" s="299"/>
      <c r="EF83" s="297"/>
      <c r="EG83" s="298"/>
      <c r="EH83" s="298"/>
      <c r="EI83" s="298"/>
      <c r="EJ83" s="298"/>
      <c r="EK83" s="298"/>
      <c r="EL83" s="298"/>
      <c r="EM83" s="298"/>
      <c r="EN83" s="298"/>
      <c r="EO83" s="298"/>
      <c r="EP83" s="298"/>
      <c r="EQ83" s="298"/>
      <c r="ER83" s="299"/>
      <c r="ES83" s="300" t="s">
        <v>48</v>
      </c>
      <c r="ET83" s="301"/>
      <c r="EU83" s="301"/>
      <c r="EV83" s="301"/>
      <c r="EW83" s="301"/>
      <c r="EX83" s="301"/>
      <c r="EY83" s="301"/>
      <c r="EZ83" s="301"/>
      <c r="FA83" s="301"/>
      <c r="FB83" s="301"/>
      <c r="FC83" s="301"/>
      <c r="FD83" s="301"/>
      <c r="FE83" s="302"/>
    </row>
    <row r="84" spans="1:161" ht="11.1" customHeight="1" x14ac:dyDescent="0.2">
      <c r="A84" s="368" t="s">
        <v>116</v>
      </c>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c r="AV84" s="369"/>
      <c r="AW84" s="369"/>
      <c r="AX84" s="369"/>
      <c r="AY84" s="369"/>
      <c r="AZ84" s="369"/>
      <c r="BA84" s="369"/>
      <c r="BB84" s="369"/>
      <c r="BC84" s="369"/>
      <c r="BD84" s="369"/>
      <c r="BE84" s="369"/>
      <c r="BF84" s="369"/>
      <c r="BG84" s="369"/>
      <c r="BH84" s="369"/>
      <c r="BI84" s="369"/>
      <c r="BJ84" s="369"/>
      <c r="BK84" s="369"/>
      <c r="BL84" s="369"/>
      <c r="BM84" s="369"/>
      <c r="BN84" s="369"/>
      <c r="BO84" s="369"/>
      <c r="BP84" s="369"/>
      <c r="BQ84" s="369"/>
      <c r="BR84" s="369"/>
      <c r="BS84" s="369"/>
      <c r="BT84" s="369"/>
      <c r="BU84" s="369"/>
      <c r="BV84" s="369"/>
      <c r="BW84" s="369"/>
      <c r="BX84" s="233" t="s">
        <v>117</v>
      </c>
      <c r="BY84" s="234"/>
      <c r="BZ84" s="234"/>
      <c r="CA84" s="234"/>
      <c r="CB84" s="234"/>
      <c r="CC84" s="234"/>
      <c r="CD84" s="234"/>
      <c r="CE84" s="305"/>
      <c r="CF84" s="306" t="s">
        <v>113</v>
      </c>
      <c r="CG84" s="234"/>
      <c r="CH84" s="234"/>
      <c r="CI84" s="234"/>
      <c r="CJ84" s="234"/>
      <c r="CK84" s="234"/>
      <c r="CL84" s="234"/>
      <c r="CM84" s="234"/>
      <c r="CN84" s="234"/>
      <c r="CO84" s="234"/>
      <c r="CP84" s="234"/>
      <c r="CQ84" s="234"/>
      <c r="CR84" s="305"/>
      <c r="CS84" s="306"/>
      <c r="CT84" s="234"/>
      <c r="CU84" s="234"/>
      <c r="CV84" s="234"/>
      <c r="CW84" s="234"/>
      <c r="CX84" s="234"/>
      <c r="CY84" s="234"/>
      <c r="CZ84" s="234"/>
      <c r="DA84" s="234"/>
      <c r="DB84" s="234"/>
      <c r="DC84" s="234"/>
      <c r="DD84" s="234"/>
      <c r="DE84" s="305"/>
      <c r="DF84" s="297"/>
      <c r="DG84" s="298"/>
      <c r="DH84" s="298"/>
      <c r="DI84" s="298"/>
      <c r="DJ84" s="298"/>
      <c r="DK84" s="298"/>
      <c r="DL84" s="298"/>
      <c r="DM84" s="298"/>
      <c r="DN84" s="298"/>
      <c r="DO84" s="298"/>
      <c r="DP84" s="298"/>
      <c r="DQ84" s="298"/>
      <c r="DR84" s="299"/>
      <c r="DS84" s="297"/>
      <c r="DT84" s="298"/>
      <c r="DU84" s="298"/>
      <c r="DV84" s="298"/>
      <c r="DW84" s="298"/>
      <c r="DX84" s="298"/>
      <c r="DY84" s="298"/>
      <c r="DZ84" s="298"/>
      <c r="EA84" s="298"/>
      <c r="EB84" s="298"/>
      <c r="EC84" s="298"/>
      <c r="ED84" s="298"/>
      <c r="EE84" s="299"/>
      <c r="EF84" s="297"/>
      <c r="EG84" s="298"/>
      <c r="EH84" s="298"/>
      <c r="EI84" s="298"/>
      <c r="EJ84" s="298"/>
      <c r="EK84" s="298"/>
      <c r="EL84" s="298"/>
      <c r="EM84" s="298"/>
      <c r="EN84" s="298"/>
      <c r="EO84" s="298"/>
      <c r="EP84" s="298"/>
      <c r="EQ84" s="298"/>
      <c r="ER84" s="299"/>
      <c r="ES84" s="300" t="s">
        <v>48</v>
      </c>
      <c r="ET84" s="301"/>
      <c r="EU84" s="301"/>
      <c r="EV84" s="301"/>
      <c r="EW84" s="301"/>
      <c r="EX84" s="301"/>
      <c r="EY84" s="301"/>
      <c r="EZ84" s="301"/>
      <c r="FA84" s="301"/>
      <c r="FB84" s="301"/>
      <c r="FC84" s="301"/>
      <c r="FD84" s="301"/>
      <c r="FE84" s="302"/>
    </row>
    <row r="85" spans="1:161" ht="11.1" customHeight="1" x14ac:dyDescent="0.2">
      <c r="A85" s="303" t="s">
        <v>118</v>
      </c>
      <c r="B85" s="304"/>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233" t="s">
        <v>119</v>
      </c>
      <c r="BY85" s="234"/>
      <c r="BZ85" s="234"/>
      <c r="CA85" s="234"/>
      <c r="CB85" s="234"/>
      <c r="CC85" s="234"/>
      <c r="CD85" s="234"/>
      <c r="CE85" s="305"/>
      <c r="CF85" s="306" t="s">
        <v>120</v>
      </c>
      <c r="CG85" s="234"/>
      <c r="CH85" s="234"/>
      <c r="CI85" s="234"/>
      <c r="CJ85" s="234"/>
      <c r="CK85" s="234"/>
      <c r="CL85" s="234"/>
      <c r="CM85" s="234"/>
      <c r="CN85" s="234"/>
      <c r="CO85" s="234"/>
      <c r="CP85" s="234"/>
      <c r="CQ85" s="234"/>
      <c r="CR85" s="305"/>
      <c r="CS85" s="306"/>
      <c r="CT85" s="234"/>
      <c r="CU85" s="234"/>
      <c r="CV85" s="234"/>
      <c r="CW85" s="234"/>
      <c r="CX85" s="234"/>
      <c r="CY85" s="234"/>
      <c r="CZ85" s="234"/>
      <c r="DA85" s="234"/>
      <c r="DB85" s="234"/>
      <c r="DC85" s="234"/>
      <c r="DD85" s="234"/>
      <c r="DE85" s="305"/>
      <c r="DF85" s="297">
        <f>DF86</f>
        <v>0</v>
      </c>
      <c r="DG85" s="298"/>
      <c r="DH85" s="298"/>
      <c r="DI85" s="298"/>
      <c r="DJ85" s="298"/>
      <c r="DK85" s="298"/>
      <c r="DL85" s="298"/>
      <c r="DM85" s="298"/>
      <c r="DN85" s="298"/>
      <c r="DO85" s="298"/>
      <c r="DP85" s="298"/>
      <c r="DQ85" s="298"/>
      <c r="DR85" s="299"/>
      <c r="DS85" s="297"/>
      <c r="DT85" s="298"/>
      <c r="DU85" s="298"/>
      <c r="DV85" s="298"/>
      <c r="DW85" s="298"/>
      <c r="DX85" s="298"/>
      <c r="DY85" s="298"/>
      <c r="DZ85" s="298"/>
      <c r="EA85" s="298"/>
      <c r="EB85" s="298"/>
      <c r="EC85" s="298"/>
      <c r="ED85" s="298"/>
      <c r="EE85" s="299"/>
      <c r="EF85" s="297"/>
      <c r="EG85" s="298"/>
      <c r="EH85" s="298"/>
      <c r="EI85" s="298"/>
      <c r="EJ85" s="298"/>
      <c r="EK85" s="298"/>
      <c r="EL85" s="298"/>
      <c r="EM85" s="298"/>
      <c r="EN85" s="298"/>
      <c r="EO85" s="298"/>
      <c r="EP85" s="298"/>
      <c r="EQ85" s="298"/>
      <c r="ER85" s="299"/>
      <c r="ES85" s="300" t="s">
        <v>48</v>
      </c>
      <c r="ET85" s="301"/>
      <c r="EU85" s="301"/>
      <c r="EV85" s="301"/>
      <c r="EW85" s="301"/>
      <c r="EX85" s="301"/>
      <c r="EY85" s="301"/>
      <c r="EZ85" s="301"/>
      <c r="FA85" s="301"/>
      <c r="FB85" s="301"/>
      <c r="FC85" s="301"/>
      <c r="FD85" s="301"/>
      <c r="FE85" s="302"/>
    </row>
    <row r="86" spans="1:161" ht="21.75" customHeight="1" x14ac:dyDescent="0.2">
      <c r="A86" s="312" t="s">
        <v>121</v>
      </c>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3"/>
      <c r="AK86" s="313"/>
      <c r="AL86" s="313"/>
      <c r="AM86" s="313"/>
      <c r="AN86" s="313"/>
      <c r="AO86" s="313"/>
      <c r="AP86" s="313"/>
      <c r="AQ86" s="313"/>
      <c r="AR86" s="313"/>
      <c r="AS86" s="313"/>
      <c r="AT86" s="313"/>
      <c r="AU86" s="313"/>
      <c r="AV86" s="313"/>
      <c r="AW86" s="313"/>
      <c r="AX86" s="313"/>
      <c r="AY86" s="313"/>
      <c r="AZ86" s="313"/>
      <c r="BA86" s="313"/>
      <c r="BB86" s="313"/>
      <c r="BC86" s="313"/>
      <c r="BD86" s="313"/>
      <c r="BE86" s="313"/>
      <c r="BF86" s="313"/>
      <c r="BG86" s="313"/>
      <c r="BH86" s="313"/>
      <c r="BI86" s="313"/>
      <c r="BJ86" s="313"/>
      <c r="BK86" s="313"/>
      <c r="BL86" s="313"/>
      <c r="BM86" s="313"/>
      <c r="BN86" s="313"/>
      <c r="BO86" s="313"/>
      <c r="BP86" s="313"/>
      <c r="BQ86" s="313"/>
      <c r="BR86" s="313"/>
      <c r="BS86" s="313"/>
      <c r="BT86" s="313"/>
      <c r="BU86" s="313"/>
      <c r="BV86" s="313"/>
      <c r="BW86" s="313"/>
      <c r="BX86" s="233" t="s">
        <v>122</v>
      </c>
      <c r="BY86" s="234"/>
      <c r="BZ86" s="234"/>
      <c r="CA86" s="234"/>
      <c r="CB86" s="234"/>
      <c r="CC86" s="234"/>
      <c r="CD86" s="234"/>
      <c r="CE86" s="305"/>
      <c r="CF86" s="306" t="s">
        <v>123</v>
      </c>
      <c r="CG86" s="234"/>
      <c r="CH86" s="234"/>
      <c r="CI86" s="234"/>
      <c r="CJ86" s="234"/>
      <c r="CK86" s="234"/>
      <c r="CL86" s="234"/>
      <c r="CM86" s="234"/>
      <c r="CN86" s="234"/>
      <c r="CO86" s="234"/>
      <c r="CP86" s="234"/>
      <c r="CQ86" s="234"/>
      <c r="CR86" s="305"/>
      <c r="CS86" s="306"/>
      <c r="CT86" s="234"/>
      <c r="CU86" s="234"/>
      <c r="CV86" s="234"/>
      <c r="CW86" s="234"/>
      <c r="CX86" s="234"/>
      <c r="CY86" s="234"/>
      <c r="CZ86" s="234"/>
      <c r="DA86" s="234"/>
      <c r="DB86" s="234"/>
      <c r="DC86" s="234"/>
      <c r="DD86" s="234"/>
      <c r="DE86" s="305"/>
      <c r="DF86" s="297">
        <f>DF87</f>
        <v>0</v>
      </c>
      <c r="DG86" s="298"/>
      <c r="DH86" s="298"/>
      <c r="DI86" s="298"/>
      <c r="DJ86" s="298"/>
      <c r="DK86" s="298"/>
      <c r="DL86" s="298"/>
      <c r="DM86" s="298"/>
      <c r="DN86" s="298"/>
      <c r="DO86" s="298"/>
      <c r="DP86" s="298"/>
      <c r="DQ86" s="298"/>
      <c r="DR86" s="299"/>
      <c r="DS86" s="297"/>
      <c r="DT86" s="298"/>
      <c r="DU86" s="298"/>
      <c r="DV86" s="298"/>
      <c r="DW86" s="298"/>
      <c r="DX86" s="298"/>
      <c r="DY86" s="298"/>
      <c r="DZ86" s="298"/>
      <c r="EA86" s="298"/>
      <c r="EB86" s="298"/>
      <c r="EC86" s="298"/>
      <c r="ED86" s="298"/>
      <c r="EE86" s="299"/>
      <c r="EF86" s="297"/>
      <c r="EG86" s="298"/>
      <c r="EH86" s="298"/>
      <c r="EI86" s="298"/>
      <c r="EJ86" s="298"/>
      <c r="EK86" s="298"/>
      <c r="EL86" s="298"/>
      <c r="EM86" s="298"/>
      <c r="EN86" s="298"/>
      <c r="EO86" s="298"/>
      <c r="EP86" s="298"/>
      <c r="EQ86" s="298"/>
      <c r="ER86" s="299"/>
      <c r="ES86" s="300" t="s">
        <v>48</v>
      </c>
      <c r="ET86" s="301"/>
      <c r="EU86" s="301"/>
      <c r="EV86" s="301"/>
      <c r="EW86" s="301"/>
      <c r="EX86" s="301"/>
      <c r="EY86" s="301"/>
      <c r="EZ86" s="301"/>
      <c r="FA86" s="301"/>
      <c r="FB86" s="301"/>
      <c r="FC86" s="301"/>
      <c r="FD86" s="301"/>
      <c r="FE86" s="302"/>
    </row>
    <row r="87" spans="1:161" ht="33.75" customHeight="1" x14ac:dyDescent="0.2">
      <c r="A87" s="368" t="s">
        <v>124</v>
      </c>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369"/>
      <c r="AY87" s="369"/>
      <c r="AZ87" s="369"/>
      <c r="BA87" s="369"/>
      <c r="BB87" s="369"/>
      <c r="BC87" s="369"/>
      <c r="BD87" s="369"/>
      <c r="BE87" s="369"/>
      <c r="BF87" s="369"/>
      <c r="BG87" s="369"/>
      <c r="BH87" s="369"/>
      <c r="BI87" s="369"/>
      <c r="BJ87" s="369"/>
      <c r="BK87" s="369"/>
      <c r="BL87" s="369"/>
      <c r="BM87" s="369"/>
      <c r="BN87" s="369"/>
      <c r="BO87" s="369"/>
      <c r="BP87" s="369"/>
      <c r="BQ87" s="369"/>
      <c r="BR87" s="369"/>
      <c r="BS87" s="369"/>
      <c r="BT87" s="369"/>
      <c r="BU87" s="369"/>
      <c r="BV87" s="369"/>
      <c r="BW87" s="369"/>
      <c r="BX87" s="233" t="s">
        <v>125</v>
      </c>
      <c r="BY87" s="234"/>
      <c r="BZ87" s="234"/>
      <c r="CA87" s="234"/>
      <c r="CB87" s="234"/>
      <c r="CC87" s="234"/>
      <c r="CD87" s="234"/>
      <c r="CE87" s="305"/>
      <c r="CF87" s="306" t="s">
        <v>126</v>
      </c>
      <c r="CG87" s="234"/>
      <c r="CH87" s="234"/>
      <c r="CI87" s="234"/>
      <c r="CJ87" s="234"/>
      <c r="CK87" s="234"/>
      <c r="CL87" s="234"/>
      <c r="CM87" s="234"/>
      <c r="CN87" s="234"/>
      <c r="CO87" s="234"/>
      <c r="CP87" s="234"/>
      <c r="CQ87" s="234"/>
      <c r="CR87" s="305"/>
      <c r="CS87" s="306"/>
      <c r="CT87" s="234"/>
      <c r="CU87" s="234"/>
      <c r="CV87" s="234"/>
      <c r="CW87" s="234"/>
      <c r="CX87" s="234"/>
      <c r="CY87" s="234"/>
      <c r="CZ87" s="234"/>
      <c r="DA87" s="234"/>
      <c r="DB87" s="234"/>
      <c r="DC87" s="234"/>
      <c r="DD87" s="234"/>
      <c r="DE87" s="305"/>
      <c r="DF87" s="297">
        <f>'226'!D48</f>
        <v>0</v>
      </c>
      <c r="DG87" s="298"/>
      <c r="DH87" s="298"/>
      <c r="DI87" s="298"/>
      <c r="DJ87" s="298"/>
      <c r="DK87" s="298"/>
      <c r="DL87" s="298"/>
      <c r="DM87" s="298"/>
      <c r="DN87" s="298"/>
      <c r="DO87" s="298"/>
      <c r="DP87" s="298"/>
      <c r="DQ87" s="298"/>
      <c r="DR87" s="299"/>
      <c r="DS87" s="297"/>
      <c r="DT87" s="298"/>
      <c r="DU87" s="298"/>
      <c r="DV87" s="298"/>
      <c r="DW87" s="298"/>
      <c r="DX87" s="298"/>
      <c r="DY87" s="298"/>
      <c r="DZ87" s="298"/>
      <c r="EA87" s="298"/>
      <c r="EB87" s="298"/>
      <c r="EC87" s="298"/>
      <c r="ED87" s="298"/>
      <c r="EE87" s="299"/>
      <c r="EF87" s="297"/>
      <c r="EG87" s="298"/>
      <c r="EH87" s="298"/>
      <c r="EI87" s="298"/>
      <c r="EJ87" s="298"/>
      <c r="EK87" s="298"/>
      <c r="EL87" s="298"/>
      <c r="EM87" s="298"/>
      <c r="EN87" s="298"/>
      <c r="EO87" s="298"/>
      <c r="EP87" s="298"/>
      <c r="EQ87" s="298"/>
      <c r="ER87" s="299"/>
      <c r="ES87" s="300" t="s">
        <v>48</v>
      </c>
      <c r="ET87" s="301"/>
      <c r="EU87" s="301"/>
      <c r="EV87" s="301"/>
      <c r="EW87" s="301"/>
      <c r="EX87" s="301"/>
      <c r="EY87" s="301"/>
      <c r="EZ87" s="301"/>
      <c r="FA87" s="301"/>
      <c r="FB87" s="301"/>
      <c r="FC87" s="301"/>
      <c r="FD87" s="301"/>
      <c r="FE87" s="302"/>
    </row>
    <row r="88" spans="1:161" ht="21.75" customHeight="1" x14ac:dyDescent="0.2">
      <c r="A88" s="312" t="s">
        <v>127</v>
      </c>
      <c r="B88" s="313"/>
      <c r="C88" s="313"/>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313"/>
      <c r="AP88" s="313"/>
      <c r="AQ88" s="313"/>
      <c r="AR88" s="313"/>
      <c r="AS88" s="313"/>
      <c r="AT88" s="313"/>
      <c r="AU88" s="313"/>
      <c r="AV88" s="313"/>
      <c r="AW88" s="313"/>
      <c r="AX88" s="313"/>
      <c r="AY88" s="313"/>
      <c r="AZ88" s="313"/>
      <c r="BA88" s="313"/>
      <c r="BB88" s="313"/>
      <c r="BC88" s="313"/>
      <c r="BD88" s="313"/>
      <c r="BE88" s="313"/>
      <c r="BF88" s="313"/>
      <c r="BG88" s="313"/>
      <c r="BH88" s="313"/>
      <c r="BI88" s="313"/>
      <c r="BJ88" s="313"/>
      <c r="BK88" s="313"/>
      <c r="BL88" s="313"/>
      <c r="BM88" s="313"/>
      <c r="BN88" s="313"/>
      <c r="BO88" s="313"/>
      <c r="BP88" s="313"/>
      <c r="BQ88" s="313"/>
      <c r="BR88" s="313"/>
      <c r="BS88" s="313"/>
      <c r="BT88" s="313"/>
      <c r="BU88" s="313"/>
      <c r="BV88" s="313"/>
      <c r="BW88" s="313"/>
      <c r="BX88" s="233" t="s">
        <v>128</v>
      </c>
      <c r="BY88" s="234"/>
      <c r="BZ88" s="234"/>
      <c r="CA88" s="234"/>
      <c r="CB88" s="234"/>
      <c r="CC88" s="234"/>
      <c r="CD88" s="234"/>
      <c r="CE88" s="305"/>
      <c r="CF88" s="306" t="s">
        <v>129</v>
      </c>
      <c r="CG88" s="234"/>
      <c r="CH88" s="234"/>
      <c r="CI88" s="234"/>
      <c r="CJ88" s="234"/>
      <c r="CK88" s="234"/>
      <c r="CL88" s="234"/>
      <c r="CM88" s="234"/>
      <c r="CN88" s="234"/>
      <c r="CO88" s="234"/>
      <c r="CP88" s="234"/>
      <c r="CQ88" s="234"/>
      <c r="CR88" s="305"/>
      <c r="CS88" s="306"/>
      <c r="CT88" s="234"/>
      <c r="CU88" s="234"/>
      <c r="CV88" s="234"/>
      <c r="CW88" s="234"/>
      <c r="CX88" s="234"/>
      <c r="CY88" s="234"/>
      <c r="CZ88" s="234"/>
      <c r="DA88" s="234"/>
      <c r="DB88" s="234"/>
      <c r="DC88" s="234"/>
      <c r="DD88" s="234"/>
      <c r="DE88" s="305"/>
      <c r="DF88" s="297"/>
      <c r="DG88" s="298"/>
      <c r="DH88" s="298"/>
      <c r="DI88" s="298"/>
      <c r="DJ88" s="298"/>
      <c r="DK88" s="298"/>
      <c r="DL88" s="298"/>
      <c r="DM88" s="298"/>
      <c r="DN88" s="298"/>
      <c r="DO88" s="298"/>
      <c r="DP88" s="298"/>
      <c r="DQ88" s="298"/>
      <c r="DR88" s="299"/>
      <c r="DS88" s="297"/>
      <c r="DT88" s="298"/>
      <c r="DU88" s="298"/>
      <c r="DV88" s="298"/>
      <c r="DW88" s="298"/>
      <c r="DX88" s="298"/>
      <c r="DY88" s="298"/>
      <c r="DZ88" s="298"/>
      <c r="EA88" s="298"/>
      <c r="EB88" s="298"/>
      <c r="EC88" s="298"/>
      <c r="ED88" s="298"/>
      <c r="EE88" s="299"/>
      <c r="EF88" s="297"/>
      <c r="EG88" s="298"/>
      <c r="EH88" s="298"/>
      <c r="EI88" s="298"/>
      <c r="EJ88" s="298"/>
      <c r="EK88" s="298"/>
      <c r="EL88" s="298"/>
      <c r="EM88" s="298"/>
      <c r="EN88" s="298"/>
      <c r="EO88" s="298"/>
      <c r="EP88" s="298"/>
      <c r="EQ88" s="298"/>
      <c r="ER88" s="299"/>
      <c r="ES88" s="300" t="s">
        <v>48</v>
      </c>
      <c r="ET88" s="301"/>
      <c r="EU88" s="301"/>
      <c r="EV88" s="301"/>
      <c r="EW88" s="301"/>
      <c r="EX88" s="301"/>
      <c r="EY88" s="301"/>
      <c r="EZ88" s="301"/>
      <c r="FA88" s="301"/>
      <c r="FB88" s="301"/>
      <c r="FC88" s="301"/>
      <c r="FD88" s="301"/>
      <c r="FE88" s="302"/>
    </row>
    <row r="89" spans="1:161" ht="33.75" customHeight="1" x14ac:dyDescent="0.2">
      <c r="A89" s="312" t="s">
        <v>130</v>
      </c>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3"/>
      <c r="AY89" s="313"/>
      <c r="AZ89" s="313"/>
      <c r="BA89" s="313"/>
      <c r="BB89" s="313"/>
      <c r="BC89" s="313"/>
      <c r="BD89" s="313"/>
      <c r="BE89" s="313"/>
      <c r="BF89" s="313"/>
      <c r="BG89" s="313"/>
      <c r="BH89" s="313"/>
      <c r="BI89" s="313"/>
      <c r="BJ89" s="313"/>
      <c r="BK89" s="313"/>
      <c r="BL89" s="313"/>
      <c r="BM89" s="313"/>
      <c r="BN89" s="313"/>
      <c r="BO89" s="313"/>
      <c r="BP89" s="313"/>
      <c r="BQ89" s="313"/>
      <c r="BR89" s="313"/>
      <c r="BS89" s="313"/>
      <c r="BT89" s="313"/>
      <c r="BU89" s="313"/>
      <c r="BV89" s="313"/>
      <c r="BW89" s="313"/>
      <c r="BX89" s="233" t="s">
        <v>131</v>
      </c>
      <c r="BY89" s="234"/>
      <c r="BZ89" s="234"/>
      <c r="CA89" s="234"/>
      <c r="CB89" s="234"/>
      <c r="CC89" s="234"/>
      <c r="CD89" s="234"/>
      <c r="CE89" s="305"/>
      <c r="CF89" s="306" t="s">
        <v>132</v>
      </c>
      <c r="CG89" s="234"/>
      <c r="CH89" s="234"/>
      <c r="CI89" s="234"/>
      <c r="CJ89" s="234"/>
      <c r="CK89" s="234"/>
      <c r="CL89" s="234"/>
      <c r="CM89" s="234"/>
      <c r="CN89" s="234"/>
      <c r="CO89" s="234"/>
      <c r="CP89" s="234"/>
      <c r="CQ89" s="234"/>
      <c r="CR89" s="305"/>
      <c r="CS89" s="306"/>
      <c r="CT89" s="234"/>
      <c r="CU89" s="234"/>
      <c r="CV89" s="234"/>
      <c r="CW89" s="234"/>
      <c r="CX89" s="234"/>
      <c r="CY89" s="234"/>
      <c r="CZ89" s="234"/>
      <c r="DA89" s="234"/>
      <c r="DB89" s="234"/>
      <c r="DC89" s="234"/>
      <c r="DD89" s="234"/>
      <c r="DE89" s="305"/>
      <c r="DF89" s="297"/>
      <c r="DG89" s="298"/>
      <c r="DH89" s="298"/>
      <c r="DI89" s="298"/>
      <c r="DJ89" s="298"/>
      <c r="DK89" s="298"/>
      <c r="DL89" s="298"/>
      <c r="DM89" s="298"/>
      <c r="DN89" s="298"/>
      <c r="DO89" s="298"/>
      <c r="DP89" s="298"/>
      <c r="DQ89" s="298"/>
      <c r="DR89" s="299"/>
      <c r="DS89" s="297"/>
      <c r="DT89" s="298"/>
      <c r="DU89" s="298"/>
      <c r="DV89" s="298"/>
      <c r="DW89" s="298"/>
      <c r="DX89" s="298"/>
      <c r="DY89" s="298"/>
      <c r="DZ89" s="298"/>
      <c r="EA89" s="298"/>
      <c r="EB89" s="298"/>
      <c r="EC89" s="298"/>
      <c r="ED89" s="298"/>
      <c r="EE89" s="299"/>
      <c r="EF89" s="297"/>
      <c r="EG89" s="298"/>
      <c r="EH89" s="298"/>
      <c r="EI89" s="298"/>
      <c r="EJ89" s="298"/>
      <c r="EK89" s="298"/>
      <c r="EL89" s="298"/>
      <c r="EM89" s="298"/>
      <c r="EN89" s="298"/>
      <c r="EO89" s="298"/>
      <c r="EP89" s="298"/>
      <c r="EQ89" s="298"/>
      <c r="ER89" s="299"/>
      <c r="ES89" s="300" t="s">
        <v>48</v>
      </c>
      <c r="ET89" s="301"/>
      <c r="EU89" s="301"/>
      <c r="EV89" s="301"/>
      <c r="EW89" s="301"/>
      <c r="EX89" s="301"/>
      <c r="EY89" s="301"/>
      <c r="EZ89" s="301"/>
      <c r="FA89" s="301"/>
      <c r="FB89" s="301"/>
      <c r="FC89" s="301"/>
      <c r="FD89" s="301"/>
      <c r="FE89" s="302"/>
    </row>
    <row r="90" spans="1:161" ht="11.1" customHeight="1" x14ac:dyDescent="0.2">
      <c r="A90" s="312" t="s">
        <v>133</v>
      </c>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3"/>
      <c r="AY90" s="313"/>
      <c r="AZ90" s="313"/>
      <c r="BA90" s="313"/>
      <c r="BB90" s="313"/>
      <c r="BC90" s="313"/>
      <c r="BD90" s="313"/>
      <c r="BE90" s="313"/>
      <c r="BF90" s="313"/>
      <c r="BG90" s="313"/>
      <c r="BH90" s="313"/>
      <c r="BI90" s="313"/>
      <c r="BJ90" s="313"/>
      <c r="BK90" s="313"/>
      <c r="BL90" s="313"/>
      <c r="BM90" s="313"/>
      <c r="BN90" s="313"/>
      <c r="BO90" s="313"/>
      <c r="BP90" s="313"/>
      <c r="BQ90" s="313"/>
      <c r="BR90" s="313"/>
      <c r="BS90" s="313"/>
      <c r="BT90" s="313"/>
      <c r="BU90" s="313"/>
      <c r="BV90" s="313"/>
      <c r="BW90" s="313"/>
      <c r="BX90" s="233" t="s">
        <v>134</v>
      </c>
      <c r="BY90" s="234"/>
      <c r="BZ90" s="234"/>
      <c r="CA90" s="234"/>
      <c r="CB90" s="234"/>
      <c r="CC90" s="234"/>
      <c r="CD90" s="234"/>
      <c r="CE90" s="305"/>
      <c r="CF90" s="306" t="s">
        <v>135</v>
      </c>
      <c r="CG90" s="234"/>
      <c r="CH90" s="234"/>
      <c r="CI90" s="234"/>
      <c r="CJ90" s="234"/>
      <c r="CK90" s="234"/>
      <c r="CL90" s="234"/>
      <c r="CM90" s="234"/>
      <c r="CN90" s="234"/>
      <c r="CO90" s="234"/>
      <c r="CP90" s="234"/>
      <c r="CQ90" s="234"/>
      <c r="CR90" s="305"/>
      <c r="CS90" s="306"/>
      <c r="CT90" s="234"/>
      <c r="CU90" s="234"/>
      <c r="CV90" s="234"/>
      <c r="CW90" s="234"/>
      <c r="CX90" s="234"/>
      <c r="CY90" s="234"/>
      <c r="CZ90" s="234"/>
      <c r="DA90" s="234"/>
      <c r="DB90" s="234"/>
      <c r="DC90" s="234"/>
      <c r="DD90" s="234"/>
      <c r="DE90" s="305"/>
      <c r="DF90" s="297"/>
      <c r="DG90" s="298"/>
      <c r="DH90" s="298"/>
      <c r="DI90" s="298"/>
      <c r="DJ90" s="298"/>
      <c r="DK90" s="298"/>
      <c r="DL90" s="298"/>
      <c r="DM90" s="298"/>
      <c r="DN90" s="298"/>
      <c r="DO90" s="298"/>
      <c r="DP90" s="298"/>
      <c r="DQ90" s="298"/>
      <c r="DR90" s="299"/>
      <c r="DS90" s="297"/>
      <c r="DT90" s="298"/>
      <c r="DU90" s="298"/>
      <c r="DV90" s="298"/>
      <c r="DW90" s="298"/>
      <c r="DX90" s="298"/>
      <c r="DY90" s="298"/>
      <c r="DZ90" s="298"/>
      <c r="EA90" s="298"/>
      <c r="EB90" s="298"/>
      <c r="EC90" s="298"/>
      <c r="ED90" s="298"/>
      <c r="EE90" s="299"/>
      <c r="EF90" s="297"/>
      <c r="EG90" s="298"/>
      <c r="EH90" s="298"/>
      <c r="EI90" s="298"/>
      <c r="EJ90" s="298"/>
      <c r="EK90" s="298"/>
      <c r="EL90" s="298"/>
      <c r="EM90" s="298"/>
      <c r="EN90" s="298"/>
      <c r="EO90" s="298"/>
      <c r="EP90" s="298"/>
      <c r="EQ90" s="298"/>
      <c r="ER90" s="299"/>
      <c r="ES90" s="300" t="s">
        <v>48</v>
      </c>
      <c r="ET90" s="301"/>
      <c r="EU90" s="301"/>
      <c r="EV90" s="301"/>
      <c r="EW90" s="301"/>
      <c r="EX90" s="301"/>
      <c r="EY90" s="301"/>
      <c r="EZ90" s="301"/>
      <c r="FA90" s="301"/>
      <c r="FB90" s="301"/>
      <c r="FC90" s="301"/>
      <c r="FD90" s="301"/>
      <c r="FE90" s="302"/>
    </row>
    <row r="91" spans="1:161" ht="11.1" customHeight="1" x14ac:dyDescent="0.2">
      <c r="A91" s="303" t="s">
        <v>136</v>
      </c>
      <c r="B91" s="304"/>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233" t="s">
        <v>137</v>
      </c>
      <c r="BY91" s="234"/>
      <c r="BZ91" s="234"/>
      <c r="CA91" s="234"/>
      <c r="CB91" s="234"/>
      <c r="CC91" s="234"/>
      <c r="CD91" s="234"/>
      <c r="CE91" s="305"/>
      <c r="CF91" s="306" t="s">
        <v>138</v>
      </c>
      <c r="CG91" s="234"/>
      <c r="CH91" s="234"/>
      <c r="CI91" s="234"/>
      <c r="CJ91" s="234"/>
      <c r="CK91" s="234"/>
      <c r="CL91" s="234"/>
      <c r="CM91" s="234"/>
      <c r="CN91" s="234"/>
      <c r="CO91" s="234"/>
      <c r="CP91" s="234"/>
      <c r="CQ91" s="234"/>
      <c r="CR91" s="305"/>
      <c r="CS91" s="306"/>
      <c r="CT91" s="234"/>
      <c r="CU91" s="234"/>
      <c r="CV91" s="234"/>
      <c r="CW91" s="234"/>
      <c r="CX91" s="234"/>
      <c r="CY91" s="234"/>
      <c r="CZ91" s="234"/>
      <c r="DA91" s="234"/>
      <c r="DB91" s="234"/>
      <c r="DC91" s="234"/>
      <c r="DD91" s="234"/>
      <c r="DE91" s="305"/>
      <c r="DF91" s="297">
        <f>DF92+DF93+DF94</f>
        <v>3085.75</v>
      </c>
      <c r="DG91" s="298"/>
      <c r="DH91" s="298"/>
      <c r="DI91" s="298"/>
      <c r="DJ91" s="298"/>
      <c r="DK91" s="298"/>
      <c r="DL91" s="298"/>
      <c r="DM91" s="298"/>
      <c r="DN91" s="298"/>
      <c r="DO91" s="298"/>
      <c r="DP91" s="298"/>
      <c r="DQ91" s="298"/>
      <c r="DR91" s="299"/>
      <c r="DS91" s="297"/>
      <c r="DT91" s="298"/>
      <c r="DU91" s="298"/>
      <c r="DV91" s="298"/>
      <c r="DW91" s="298"/>
      <c r="DX91" s="298"/>
      <c r="DY91" s="298"/>
      <c r="DZ91" s="298"/>
      <c r="EA91" s="298"/>
      <c r="EB91" s="298"/>
      <c r="EC91" s="298"/>
      <c r="ED91" s="298"/>
      <c r="EE91" s="299"/>
      <c r="EF91" s="297"/>
      <c r="EG91" s="298"/>
      <c r="EH91" s="298"/>
      <c r="EI91" s="298"/>
      <c r="EJ91" s="298"/>
      <c r="EK91" s="298"/>
      <c r="EL91" s="298"/>
      <c r="EM91" s="298"/>
      <c r="EN91" s="298"/>
      <c r="EO91" s="298"/>
      <c r="EP91" s="298"/>
      <c r="EQ91" s="298"/>
      <c r="ER91" s="299"/>
      <c r="ES91" s="300" t="s">
        <v>48</v>
      </c>
      <c r="ET91" s="301"/>
      <c r="EU91" s="301"/>
      <c r="EV91" s="301"/>
      <c r="EW91" s="301"/>
      <c r="EX91" s="301"/>
      <c r="EY91" s="301"/>
      <c r="EZ91" s="301"/>
      <c r="FA91" s="301"/>
      <c r="FB91" s="301"/>
      <c r="FC91" s="301"/>
      <c r="FD91" s="301"/>
      <c r="FE91" s="302"/>
    </row>
    <row r="92" spans="1:161" ht="21.75" customHeight="1" x14ac:dyDescent="0.2">
      <c r="A92" s="312" t="s">
        <v>139</v>
      </c>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3"/>
      <c r="AZ92" s="313"/>
      <c r="BA92" s="313"/>
      <c r="BB92" s="313"/>
      <c r="BC92" s="313"/>
      <c r="BD92" s="313"/>
      <c r="BE92" s="313"/>
      <c r="BF92" s="313"/>
      <c r="BG92" s="313"/>
      <c r="BH92" s="313"/>
      <c r="BI92" s="313"/>
      <c r="BJ92" s="313"/>
      <c r="BK92" s="313"/>
      <c r="BL92" s="313"/>
      <c r="BM92" s="313"/>
      <c r="BN92" s="313"/>
      <c r="BO92" s="313"/>
      <c r="BP92" s="313"/>
      <c r="BQ92" s="313"/>
      <c r="BR92" s="313"/>
      <c r="BS92" s="313"/>
      <c r="BT92" s="313"/>
      <c r="BU92" s="313"/>
      <c r="BV92" s="313"/>
      <c r="BW92" s="313"/>
      <c r="BX92" s="233" t="s">
        <v>140</v>
      </c>
      <c r="BY92" s="234"/>
      <c r="BZ92" s="234"/>
      <c r="CA92" s="234"/>
      <c r="CB92" s="234"/>
      <c r="CC92" s="234"/>
      <c r="CD92" s="234"/>
      <c r="CE92" s="305"/>
      <c r="CF92" s="306" t="s">
        <v>141</v>
      </c>
      <c r="CG92" s="234"/>
      <c r="CH92" s="234"/>
      <c r="CI92" s="234"/>
      <c r="CJ92" s="234"/>
      <c r="CK92" s="234"/>
      <c r="CL92" s="234"/>
      <c r="CM92" s="234"/>
      <c r="CN92" s="234"/>
      <c r="CO92" s="234"/>
      <c r="CP92" s="234"/>
      <c r="CQ92" s="234"/>
      <c r="CR92" s="305"/>
      <c r="CS92" s="306"/>
      <c r="CT92" s="234"/>
      <c r="CU92" s="234"/>
      <c r="CV92" s="234"/>
      <c r="CW92" s="234"/>
      <c r="CX92" s="234"/>
      <c r="CY92" s="234"/>
      <c r="CZ92" s="234"/>
      <c r="DA92" s="234"/>
      <c r="DB92" s="234"/>
      <c r="DC92" s="234"/>
      <c r="DD92" s="234"/>
      <c r="DE92" s="305"/>
      <c r="DF92" s="297">
        <f>'291'!E9+'291'!E16</f>
        <v>0</v>
      </c>
      <c r="DG92" s="298"/>
      <c r="DH92" s="298"/>
      <c r="DI92" s="298"/>
      <c r="DJ92" s="298"/>
      <c r="DK92" s="298"/>
      <c r="DL92" s="298"/>
      <c r="DM92" s="298"/>
      <c r="DN92" s="298"/>
      <c r="DO92" s="298"/>
      <c r="DP92" s="298"/>
      <c r="DQ92" s="298"/>
      <c r="DR92" s="299"/>
      <c r="DS92" s="297"/>
      <c r="DT92" s="298"/>
      <c r="DU92" s="298"/>
      <c r="DV92" s="298"/>
      <c r="DW92" s="298"/>
      <c r="DX92" s="298"/>
      <c r="DY92" s="298"/>
      <c r="DZ92" s="298"/>
      <c r="EA92" s="298"/>
      <c r="EB92" s="298"/>
      <c r="EC92" s="298"/>
      <c r="ED92" s="298"/>
      <c r="EE92" s="299"/>
      <c r="EF92" s="297"/>
      <c r="EG92" s="298"/>
      <c r="EH92" s="298"/>
      <c r="EI92" s="298"/>
      <c r="EJ92" s="298"/>
      <c r="EK92" s="298"/>
      <c r="EL92" s="298"/>
      <c r="EM92" s="298"/>
      <c r="EN92" s="298"/>
      <c r="EO92" s="298"/>
      <c r="EP92" s="298"/>
      <c r="EQ92" s="298"/>
      <c r="ER92" s="299"/>
      <c r="ES92" s="300" t="s">
        <v>48</v>
      </c>
      <c r="ET92" s="301"/>
      <c r="EU92" s="301"/>
      <c r="EV92" s="301"/>
      <c r="EW92" s="301"/>
      <c r="EX92" s="301"/>
      <c r="EY92" s="301"/>
      <c r="EZ92" s="301"/>
      <c r="FA92" s="301"/>
      <c r="FB92" s="301"/>
      <c r="FC92" s="301"/>
      <c r="FD92" s="301"/>
      <c r="FE92" s="302"/>
    </row>
    <row r="93" spans="1:161" ht="21.75" customHeight="1" x14ac:dyDescent="0.2">
      <c r="A93" s="312" t="s">
        <v>142</v>
      </c>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3"/>
      <c r="AZ93" s="313"/>
      <c r="BA93" s="313"/>
      <c r="BB93" s="313"/>
      <c r="BC93" s="313"/>
      <c r="BD93" s="313"/>
      <c r="BE93" s="313"/>
      <c r="BF93" s="313"/>
      <c r="BG93" s="313"/>
      <c r="BH93" s="313"/>
      <c r="BI93" s="313"/>
      <c r="BJ93" s="313"/>
      <c r="BK93" s="313"/>
      <c r="BL93" s="313"/>
      <c r="BM93" s="313"/>
      <c r="BN93" s="313"/>
      <c r="BO93" s="313"/>
      <c r="BP93" s="313"/>
      <c r="BQ93" s="313"/>
      <c r="BR93" s="313"/>
      <c r="BS93" s="313"/>
      <c r="BT93" s="313"/>
      <c r="BU93" s="313"/>
      <c r="BV93" s="313"/>
      <c r="BW93" s="313"/>
      <c r="BX93" s="233" t="s">
        <v>143</v>
      </c>
      <c r="BY93" s="234"/>
      <c r="BZ93" s="234"/>
      <c r="CA93" s="234"/>
      <c r="CB93" s="234"/>
      <c r="CC93" s="234"/>
      <c r="CD93" s="234"/>
      <c r="CE93" s="305"/>
      <c r="CF93" s="306" t="s">
        <v>144</v>
      </c>
      <c r="CG93" s="234"/>
      <c r="CH93" s="234"/>
      <c r="CI93" s="234"/>
      <c r="CJ93" s="234"/>
      <c r="CK93" s="234"/>
      <c r="CL93" s="234"/>
      <c r="CM93" s="234"/>
      <c r="CN93" s="234"/>
      <c r="CO93" s="234"/>
      <c r="CP93" s="234"/>
      <c r="CQ93" s="234"/>
      <c r="CR93" s="305"/>
      <c r="CS93" s="306"/>
      <c r="CT93" s="234"/>
      <c r="CU93" s="234"/>
      <c r="CV93" s="234"/>
      <c r="CW93" s="234"/>
      <c r="CX93" s="234"/>
      <c r="CY93" s="234"/>
      <c r="CZ93" s="234"/>
      <c r="DA93" s="234"/>
      <c r="DB93" s="234"/>
      <c r="DC93" s="234"/>
      <c r="DD93" s="234"/>
      <c r="DE93" s="305"/>
      <c r="DF93" s="297">
        <f>'297'!E9</f>
        <v>0</v>
      </c>
      <c r="DG93" s="298"/>
      <c r="DH93" s="298"/>
      <c r="DI93" s="298"/>
      <c r="DJ93" s="298"/>
      <c r="DK93" s="298"/>
      <c r="DL93" s="298"/>
      <c r="DM93" s="298"/>
      <c r="DN93" s="298"/>
      <c r="DO93" s="298"/>
      <c r="DP93" s="298"/>
      <c r="DQ93" s="298"/>
      <c r="DR93" s="299"/>
      <c r="DS93" s="297"/>
      <c r="DT93" s="298"/>
      <c r="DU93" s="298"/>
      <c r="DV93" s="298"/>
      <c r="DW93" s="298"/>
      <c r="DX93" s="298"/>
      <c r="DY93" s="298"/>
      <c r="DZ93" s="298"/>
      <c r="EA93" s="298"/>
      <c r="EB93" s="298"/>
      <c r="EC93" s="298"/>
      <c r="ED93" s="298"/>
      <c r="EE93" s="299"/>
      <c r="EF93" s="297"/>
      <c r="EG93" s="298"/>
      <c r="EH93" s="298"/>
      <c r="EI93" s="298"/>
      <c r="EJ93" s="298"/>
      <c r="EK93" s="298"/>
      <c r="EL93" s="298"/>
      <c r="EM93" s="298"/>
      <c r="EN93" s="298"/>
      <c r="EO93" s="298"/>
      <c r="EP93" s="298"/>
      <c r="EQ93" s="298"/>
      <c r="ER93" s="299"/>
      <c r="ES93" s="300" t="s">
        <v>48</v>
      </c>
      <c r="ET93" s="301"/>
      <c r="EU93" s="301"/>
      <c r="EV93" s="301"/>
      <c r="EW93" s="301"/>
      <c r="EX93" s="301"/>
      <c r="EY93" s="301"/>
      <c r="EZ93" s="301"/>
      <c r="FA93" s="301"/>
      <c r="FB93" s="301"/>
      <c r="FC93" s="301"/>
      <c r="FD93" s="301"/>
      <c r="FE93" s="302"/>
    </row>
    <row r="94" spans="1:161" ht="24.75" customHeight="1" x14ac:dyDescent="0.2">
      <c r="A94" s="312" t="s">
        <v>568</v>
      </c>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313"/>
      <c r="BA94" s="313"/>
      <c r="BB94" s="313"/>
      <c r="BC94" s="313"/>
      <c r="BD94" s="313"/>
      <c r="BE94" s="313"/>
      <c r="BF94" s="313"/>
      <c r="BG94" s="313"/>
      <c r="BH94" s="313"/>
      <c r="BI94" s="313"/>
      <c r="BJ94" s="313"/>
      <c r="BK94" s="313"/>
      <c r="BL94" s="313"/>
      <c r="BM94" s="313"/>
      <c r="BN94" s="313"/>
      <c r="BO94" s="313"/>
      <c r="BP94" s="313"/>
      <c r="BQ94" s="313"/>
      <c r="BR94" s="313"/>
      <c r="BS94" s="313"/>
      <c r="BT94" s="313"/>
      <c r="BU94" s="313"/>
      <c r="BV94" s="313"/>
      <c r="BW94" s="313"/>
      <c r="BX94" s="233" t="s">
        <v>145</v>
      </c>
      <c r="BY94" s="234"/>
      <c r="BZ94" s="234"/>
      <c r="CA94" s="234"/>
      <c r="CB94" s="234"/>
      <c r="CC94" s="234"/>
      <c r="CD94" s="234"/>
      <c r="CE94" s="305"/>
      <c r="CF94" s="306" t="s">
        <v>146</v>
      </c>
      <c r="CG94" s="234"/>
      <c r="CH94" s="234"/>
      <c r="CI94" s="234"/>
      <c r="CJ94" s="234"/>
      <c r="CK94" s="234"/>
      <c r="CL94" s="234"/>
      <c r="CM94" s="234"/>
      <c r="CN94" s="234"/>
      <c r="CO94" s="234"/>
      <c r="CP94" s="234"/>
      <c r="CQ94" s="234"/>
      <c r="CR94" s="305"/>
      <c r="CS94" s="306" t="s">
        <v>569</v>
      </c>
      <c r="CT94" s="234"/>
      <c r="CU94" s="234"/>
      <c r="CV94" s="234"/>
      <c r="CW94" s="234"/>
      <c r="CX94" s="234"/>
      <c r="CY94" s="234"/>
      <c r="CZ94" s="234"/>
      <c r="DA94" s="234"/>
      <c r="DB94" s="234"/>
      <c r="DC94" s="234"/>
      <c r="DD94" s="234"/>
      <c r="DE94" s="305"/>
      <c r="DF94" s="381">
        <f>'292'!E15</f>
        <v>3085.75</v>
      </c>
      <c r="DG94" s="382"/>
      <c r="DH94" s="382"/>
      <c r="DI94" s="382"/>
      <c r="DJ94" s="382"/>
      <c r="DK94" s="382"/>
      <c r="DL94" s="382"/>
      <c r="DM94" s="382"/>
      <c r="DN94" s="382"/>
      <c r="DO94" s="382"/>
      <c r="DP94" s="382"/>
      <c r="DQ94" s="382"/>
      <c r="DR94" s="383"/>
      <c r="DS94" s="297"/>
      <c r="DT94" s="298"/>
      <c r="DU94" s="298"/>
      <c r="DV94" s="298"/>
      <c r="DW94" s="298"/>
      <c r="DX94" s="298"/>
      <c r="DY94" s="298"/>
      <c r="DZ94" s="298"/>
      <c r="EA94" s="298"/>
      <c r="EB94" s="298"/>
      <c r="EC94" s="298"/>
      <c r="ED94" s="298"/>
      <c r="EE94" s="299"/>
      <c r="EF94" s="297"/>
      <c r="EG94" s="298"/>
      <c r="EH94" s="298"/>
      <c r="EI94" s="298"/>
      <c r="EJ94" s="298"/>
      <c r="EK94" s="298"/>
      <c r="EL94" s="298"/>
      <c r="EM94" s="298"/>
      <c r="EN94" s="298"/>
      <c r="EO94" s="298"/>
      <c r="EP94" s="298"/>
      <c r="EQ94" s="298"/>
      <c r="ER94" s="299"/>
      <c r="ES94" s="300" t="s">
        <v>48</v>
      </c>
      <c r="ET94" s="301"/>
      <c r="EU94" s="301"/>
      <c r="EV94" s="301"/>
      <c r="EW94" s="301"/>
      <c r="EX94" s="301"/>
      <c r="EY94" s="301"/>
      <c r="EZ94" s="301"/>
      <c r="FA94" s="301"/>
      <c r="FB94" s="301"/>
      <c r="FC94" s="301"/>
      <c r="FD94" s="301"/>
      <c r="FE94" s="302"/>
    </row>
    <row r="95" spans="1:161" ht="11.1" customHeight="1" x14ac:dyDescent="0.2">
      <c r="A95" s="303" t="s">
        <v>147</v>
      </c>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233" t="s">
        <v>148</v>
      </c>
      <c r="BY95" s="234"/>
      <c r="BZ95" s="234"/>
      <c r="CA95" s="234"/>
      <c r="CB95" s="234"/>
      <c r="CC95" s="234"/>
      <c r="CD95" s="234"/>
      <c r="CE95" s="305"/>
      <c r="CF95" s="306" t="s">
        <v>48</v>
      </c>
      <c r="CG95" s="234"/>
      <c r="CH95" s="234"/>
      <c r="CI95" s="234"/>
      <c r="CJ95" s="234"/>
      <c r="CK95" s="234"/>
      <c r="CL95" s="234"/>
      <c r="CM95" s="234"/>
      <c r="CN95" s="234"/>
      <c r="CO95" s="234"/>
      <c r="CP95" s="234"/>
      <c r="CQ95" s="234"/>
      <c r="CR95" s="305"/>
      <c r="CS95" s="306"/>
      <c r="CT95" s="234"/>
      <c r="CU95" s="234"/>
      <c r="CV95" s="234"/>
      <c r="CW95" s="234"/>
      <c r="CX95" s="234"/>
      <c r="CY95" s="234"/>
      <c r="CZ95" s="234"/>
      <c r="DA95" s="234"/>
      <c r="DB95" s="234"/>
      <c r="DC95" s="234"/>
      <c r="DD95" s="234"/>
      <c r="DE95" s="305"/>
      <c r="DF95" s="297"/>
      <c r="DG95" s="298"/>
      <c r="DH95" s="298"/>
      <c r="DI95" s="298"/>
      <c r="DJ95" s="298"/>
      <c r="DK95" s="298"/>
      <c r="DL95" s="298"/>
      <c r="DM95" s="298"/>
      <c r="DN95" s="298"/>
      <c r="DO95" s="298"/>
      <c r="DP95" s="298"/>
      <c r="DQ95" s="298"/>
      <c r="DR95" s="299"/>
      <c r="DS95" s="297"/>
      <c r="DT95" s="298"/>
      <c r="DU95" s="298"/>
      <c r="DV95" s="298"/>
      <c r="DW95" s="298"/>
      <c r="DX95" s="298"/>
      <c r="DY95" s="298"/>
      <c r="DZ95" s="298"/>
      <c r="EA95" s="298"/>
      <c r="EB95" s="298"/>
      <c r="EC95" s="298"/>
      <c r="ED95" s="298"/>
      <c r="EE95" s="299"/>
      <c r="EF95" s="297"/>
      <c r="EG95" s="298"/>
      <c r="EH95" s="298"/>
      <c r="EI95" s="298"/>
      <c r="EJ95" s="298"/>
      <c r="EK95" s="298"/>
      <c r="EL95" s="298"/>
      <c r="EM95" s="298"/>
      <c r="EN95" s="298"/>
      <c r="EO95" s="298"/>
      <c r="EP95" s="298"/>
      <c r="EQ95" s="298"/>
      <c r="ER95" s="299"/>
      <c r="ES95" s="300" t="s">
        <v>48</v>
      </c>
      <c r="ET95" s="301"/>
      <c r="EU95" s="301"/>
      <c r="EV95" s="301"/>
      <c r="EW95" s="301"/>
      <c r="EX95" s="301"/>
      <c r="EY95" s="301"/>
      <c r="EZ95" s="301"/>
      <c r="FA95" s="301"/>
      <c r="FB95" s="301"/>
      <c r="FC95" s="301"/>
      <c r="FD95" s="301"/>
      <c r="FE95" s="302"/>
    </row>
    <row r="96" spans="1:161" ht="21.75" customHeight="1" x14ac:dyDescent="0.2">
      <c r="A96" s="312" t="s">
        <v>149</v>
      </c>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313"/>
      <c r="AY96" s="313"/>
      <c r="AZ96" s="313"/>
      <c r="BA96" s="313"/>
      <c r="BB96" s="313"/>
      <c r="BC96" s="313"/>
      <c r="BD96" s="313"/>
      <c r="BE96" s="313"/>
      <c r="BF96" s="313"/>
      <c r="BG96" s="313"/>
      <c r="BH96" s="313"/>
      <c r="BI96" s="313"/>
      <c r="BJ96" s="313"/>
      <c r="BK96" s="313"/>
      <c r="BL96" s="313"/>
      <c r="BM96" s="313"/>
      <c r="BN96" s="313"/>
      <c r="BO96" s="313"/>
      <c r="BP96" s="313"/>
      <c r="BQ96" s="313"/>
      <c r="BR96" s="313"/>
      <c r="BS96" s="313"/>
      <c r="BT96" s="313"/>
      <c r="BU96" s="313"/>
      <c r="BV96" s="313"/>
      <c r="BW96" s="313"/>
      <c r="BX96" s="233" t="s">
        <v>150</v>
      </c>
      <c r="BY96" s="234"/>
      <c r="BZ96" s="234"/>
      <c r="CA96" s="234"/>
      <c r="CB96" s="234"/>
      <c r="CC96" s="234"/>
      <c r="CD96" s="234"/>
      <c r="CE96" s="305"/>
      <c r="CF96" s="306" t="s">
        <v>151</v>
      </c>
      <c r="CG96" s="234"/>
      <c r="CH96" s="234"/>
      <c r="CI96" s="234"/>
      <c r="CJ96" s="234"/>
      <c r="CK96" s="234"/>
      <c r="CL96" s="234"/>
      <c r="CM96" s="234"/>
      <c r="CN96" s="234"/>
      <c r="CO96" s="234"/>
      <c r="CP96" s="234"/>
      <c r="CQ96" s="234"/>
      <c r="CR96" s="305"/>
      <c r="CS96" s="306"/>
      <c r="CT96" s="234"/>
      <c r="CU96" s="234"/>
      <c r="CV96" s="234"/>
      <c r="CW96" s="234"/>
      <c r="CX96" s="234"/>
      <c r="CY96" s="234"/>
      <c r="CZ96" s="234"/>
      <c r="DA96" s="234"/>
      <c r="DB96" s="234"/>
      <c r="DC96" s="234"/>
      <c r="DD96" s="234"/>
      <c r="DE96" s="305"/>
      <c r="DF96" s="297"/>
      <c r="DG96" s="298"/>
      <c r="DH96" s="298"/>
      <c r="DI96" s="298"/>
      <c r="DJ96" s="298"/>
      <c r="DK96" s="298"/>
      <c r="DL96" s="298"/>
      <c r="DM96" s="298"/>
      <c r="DN96" s="298"/>
      <c r="DO96" s="298"/>
      <c r="DP96" s="298"/>
      <c r="DQ96" s="298"/>
      <c r="DR96" s="299"/>
      <c r="DS96" s="297"/>
      <c r="DT96" s="298"/>
      <c r="DU96" s="298"/>
      <c r="DV96" s="298"/>
      <c r="DW96" s="298"/>
      <c r="DX96" s="298"/>
      <c r="DY96" s="298"/>
      <c r="DZ96" s="298"/>
      <c r="EA96" s="298"/>
      <c r="EB96" s="298"/>
      <c r="EC96" s="298"/>
      <c r="ED96" s="298"/>
      <c r="EE96" s="299"/>
      <c r="EF96" s="297"/>
      <c r="EG96" s="298"/>
      <c r="EH96" s="298"/>
      <c r="EI96" s="298"/>
      <c r="EJ96" s="298"/>
      <c r="EK96" s="298"/>
      <c r="EL96" s="298"/>
      <c r="EM96" s="298"/>
      <c r="EN96" s="298"/>
      <c r="EO96" s="298"/>
      <c r="EP96" s="298"/>
      <c r="EQ96" s="298"/>
      <c r="ER96" s="299"/>
      <c r="ES96" s="300" t="s">
        <v>48</v>
      </c>
      <c r="ET96" s="301"/>
      <c r="EU96" s="301"/>
      <c r="EV96" s="301"/>
      <c r="EW96" s="301"/>
      <c r="EX96" s="301"/>
      <c r="EY96" s="301"/>
      <c r="EZ96" s="301"/>
      <c r="FA96" s="301"/>
      <c r="FB96" s="301"/>
      <c r="FC96" s="301"/>
      <c r="FD96" s="301"/>
      <c r="FE96" s="302"/>
    </row>
    <row r="97" spans="1:162" ht="11.1" customHeight="1" x14ac:dyDescent="0.2">
      <c r="A97" s="312" t="s">
        <v>152</v>
      </c>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313"/>
      <c r="AX97" s="313"/>
      <c r="AY97" s="313"/>
      <c r="AZ97" s="313"/>
      <c r="BA97" s="313"/>
      <c r="BB97" s="313"/>
      <c r="BC97" s="313"/>
      <c r="BD97" s="313"/>
      <c r="BE97" s="313"/>
      <c r="BF97" s="313"/>
      <c r="BG97" s="313"/>
      <c r="BH97" s="313"/>
      <c r="BI97" s="313"/>
      <c r="BJ97" s="313"/>
      <c r="BK97" s="313"/>
      <c r="BL97" s="313"/>
      <c r="BM97" s="313"/>
      <c r="BN97" s="313"/>
      <c r="BO97" s="313"/>
      <c r="BP97" s="313"/>
      <c r="BQ97" s="313"/>
      <c r="BR97" s="313"/>
      <c r="BS97" s="313"/>
      <c r="BT97" s="313"/>
      <c r="BU97" s="313"/>
      <c r="BV97" s="313"/>
      <c r="BW97" s="313"/>
      <c r="BX97" s="233" t="s">
        <v>153</v>
      </c>
      <c r="BY97" s="234"/>
      <c r="BZ97" s="234"/>
      <c r="CA97" s="234"/>
      <c r="CB97" s="234"/>
      <c r="CC97" s="234"/>
      <c r="CD97" s="234"/>
      <c r="CE97" s="305"/>
      <c r="CF97" s="306" t="s">
        <v>154</v>
      </c>
      <c r="CG97" s="234"/>
      <c r="CH97" s="234"/>
      <c r="CI97" s="234"/>
      <c r="CJ97" s="234"/>
      <c r="CK97" s="234"/>
      <c r="CL97" s="234"/>
      <c r="CM97" s="234"/>
      <c r="CN97" s="234"/>
      <c r="CO97" s="234"/>
      <c r="CP97" s="234"/>
      <c r="CQ97" s="234"/>
      <c r="CR97" s="305"/>
      <c r="CS97" s="306"/>
      <c r="CT97" s="234"/>
      <c r="CU97" s="234"/>
      <c r="CV97" s="234"/>
      <c r="CW97" s="234"/>
      <c r="CX97" s="234"/>
      <c r="CY97" s="234"/>
      <c r="CZ97" s="234"/>
      <c r="DA97" s="234"/>
      <c r="DB97" s="234"/>
      <c r="DC97" s="234"/>
      <c r="DD97" s="234"/>
      <c r="DE97" s="305"/>
      <c r="DF97" s="297"/>
      <c r="DG97" s="298"/>
      <c r="DH97" s="298"/>
      <c r="DI97" s="298"/>
      <c r="DJ97" s="298"/>
      <c r="DK97" s="298"/>
      <c r="DL97" s="298"/>
      <c r="DM97" s="298"/>
      <c r="DN97" s="298"/>
      <c r="DO97" s="298"/>
      <c r="DP97" s="298"/>
      <c r="DQ97" s="298"/>
      <c r="DR97" s="299"/>
      <c r="DS97" s="297"/>
      <c r="DT97" s="298"/>
      <c r="DU97" s="298"/>
      <c r="DV97" s="298"/>
      <c r="DW97" s="298"/>
      <c r="DX97" s="298"/>
      <c r="DY97" s="298"/>
      <c r="DZ97" s="298"/>
      <c r="EA97" s="298"/>
      <c r="EB97" s="298"/>
      <c r="EC97" s="298"/>
      <c r="ED97" s="298"/>
      <c r="EE97" s="299"/>
      <c r="EF97" s="297"/>
      <c r="EG97" s="298"/>
      <c r="EH97" s="298"/>
      <c r="EI97" s="298"/>
      <c r="EJ97" s="298"/>
      <c r="EK97" s="298"/>
      <c r="EL97" s="298"/>
      <c r="EM97" s="298"/>
      <c r="EN97" s="298"/>
      <c r="EO97" s="298"/>
      <c r="EP97" s="298"/>
      <c r="EQ97" s="298"/>
      <c r="ER97" s="299"/>
      <c r="ES97" s="300" t="s">
        <v>48</v>
      </c>
      <c r="ET97" s="301"/>
      <c r="EU97" s="301"/>
      <c r="EV97" s="301"/>
      <c r="EW97" s="301"/>
      <c r="EX97" s="301"/>
      <c r="EY97" s="301"/>
      <c r="EZ97" s="301"/>
      <c r="FA97" s="301"/>
      <c r="FB97" s="301"/>
      <c r="FC97" s="301"/>
      <c r="FD97" s="301"/>
      <c r="FE97" s="302"/>
    </row>
    <row r="98" spans="1:162" ht="21.75" customHeight="1" x14ac:dyDescent="0.2">
      <c r="A98" s="312" t="s">
        <v>155</v>
      </c>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3"/>
      <c r="AY98" s="313"/>
      <c r="AZ98" s="313"/>
      <c r="BA98" s="313"/>
      <c r="BB98" s="313"/>
      <c r="BC98" s="313"/>
      <c r="BD98" s="313"/>
      <c r="BE98" s="313"/>
      <c r="BF98" s="313"/>
      <c r="BG98" s="313"/>
      <c r="BH98" s="313"/>
      <c r="BI98" s="313"/>
      <c r="BJ98" s="313"/>
      <c r="BK98" s="313"/>
      <c r="BL98" s="313"/>
      <c r="BM98" s="313"/>
      <c r="BN98" s="313"/>
      <c r="BO98" s="313"/>
      <c r="BP98" s="313"/>
      <c r="BQ98" s="313"/>
      <c r="BR98" s="313"/>
      <c r="BS98" s="313"/>
      <c r="BT98" s="313"/>
      <c r="BU98" s="313"/>
      <c r="BV98" s="313"/>
      <c r="BW98" s="313"/>
      <c r="BX98" s="233" t="s">
        <v>156</v>
      </c>
      <c r="BY98" s="234"/>
      <c r="BZ98" s="234"/>
      <c r="CA98" s="234"/>
      <c r="CB98" s="234"/>
      <c r="CC98" s="234"/>
      <c r="CD98" s="234"/>
      <c r="CE98" s="305"/>
      <c r="CF98" s="306" t="s">
        <v>157</v>
      </c>
      <c r="CG98" s="234"/>
      <c r="CH98" s="234"/>
      <c r="CI98" s="234"/>
      <c r="CJ98" s="234"/>
      <c r="CK98" s="234"/>
      <c r="CL98" s="234"/>
      <c r="CM98" s="234"/>
      <c r="CN98" s="234"/>
      <c r="CO98" s="234"/>
      <c r="CP98" s="234"/>
      <c r="CQ98" s="234"/>
      <c r="CR98" s="305"/>
      <c r="CS98" s="306"/>
      <c r="CT98" s="234"/>
      <c r="CU98" s="234"/>
      <c r="CV98" s="234"/>
      <c r="CW98" s="234"/>
      <c r="CX98" s="234"/>
      <c r="CY98" s="234"/>
      <c r="CZ98" s="234"/>
      <c r="DA98" s="234"/>
      <c r="DB98" s="234"/>
      <c r="DC98" s="234"/>
      <c r="DD98" s="234"/>
      <c r="DE98" s="305"/>
      <c r="DF98" s="297"/>
      <c r="DG98" s="298"/>
      <c r="DH98" s="298"/>
      <c r="DI98" s="298"/>
      <c r="DJ98" s="298"/>
      <c r="DK98" s="298"/>
      <c r="DL98" s="298"/>
      <c r="DM98" s="298"/>
      <c r="DN98" s="298"/>
      <c r="DO98" s="298"/>
      <c r="DP98" s="298"/>
      <c r="DQ98" s="298"/>
      <c r="DR98" s="299"/>
      <c r="DS98" s="297"/>
      <c r="DT98" s="298"/>
      <c r="DU98" s="298"/>
      <c r="DV98" s="298"/>
      <c r="DW98" s="298"/>
      <c r="DX98" s="298"/>
      <c r="DY98" s="298"/>
      <c r="DZ98" s="298"/>
      <c r="EA98" s="298"/>
      <c r="EB98" s="298"/>
      <c r="EC98" s="298"/>
      <c r="ED98" s="298"/>
      <c r="EE98" s="299"/>
      <c r="EF98" s="297"/>
      <c r="EG98" s="298"/>
      <c r="EH98" s="298"/>
      <c r="EI98" s="298"/>
      <c r="EJ98" s="298"/>
      <c r="EK98" s="298"/>
      <c r="EL98" s="298"/>
      <c r="EM98" s="298"/>
      <c r="EN98" s="298"/>
      <c r="EO98" s="298"/>
      <c r="EP98" s="298"/>
      <c r="EQ98" s="298"/>
      <c r="ER98" s="299"/>
      <c r="ES98" s="300" t="s">
        <v>48</v>
      </c>
      <c r="ET98" s="301"/>
      <c r="EU98" s="301"/>
      <c r="EV98" s="301"/>
      <c r="EW98" s="301"/>
      <c r="EX98" s="301"/>
      <c r="EY98" s="301"/>
      <c r="EZ98" s="301"/>
      <c r="FA98" s="301"/>
      <c r="FB98" s="301"/>
      <c r="FC98" s="301"/>
      <c r="FD98" s="301"/>
      <c r="FE98" s="302"/>
    </row>
    <row r="99" spans="1:162" ht="11.1" customHeight="1" x14ac:dyDescent="0.2">
      <c r="A99" s="303" t="s">
        <v>158</v>
      </c>
      <c r="B99" s="304"/>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233" t="s">
        <v>159</v>
      </c>
      <c r="BY99" s="234"/>
      <c r="BZ99" s="234"/>
      <c r="CA99" s="234"/>
      <c r="CB99" s="234"/>
      <c r="CC99" s="234"/>
      <c r="CD99" s="234"/>
      <c r="CE99" s="305"/>
      <c r="CF99" s="306" t="s">
        <v>48</v>
      </c>
      <c r="CG99" s="234"/>
      <c r="CH99" s="234"/>
      <c r="CI99" s="234"/>
      <c r="CJ99" s="234"/>
      <c r="CK99" s="234"/>
      <c r="CL99" s="234"/>
      <c r="CM99" s="234"/>
      <c r="CN99" s="234"/>
      <c r="CO99" s="234"/>
      <c r="CP99" s="234"/>
      <c r="CQ99" s="234"/>
      <c r="CR99" s="305"/>
      <c r="CS99" s="306"/>
      <c r="CT99" s="234"/>
      <c r="CU99" s="234"/>
      <c r="CV99" s="234"/>
      <c r="CW99" s="234"/>
      <c r="CX99" s="234"/>
      <c r="CY99" s="234"/>
      <c r="CZ99" s="234"/>
      <c r="DA99" s="234"/>
      <c r="DB99" s="234"/>
      <c r="DC99" s="234"/>
      <c r="DD99" s="234"/>
      <c r="DE99" s="305"/>
      <c r="DF99" s="297"/>
      <c r="DG99" s="298"/>
      <c r="DH99" s="298"/>
      <c r="DI99" s="298"/>
      <c r="DJ99" s="298"/>
      <c r="DK99" s="298"/>
      <c r="DL99" s="298"/>
      <c r="DM99" s="298"/>
      <c r="DN99" s="298"/>
      <c r="DO99" s="298"/>
      <c r="DP99" s="298"/>
      <c r="DQ99" s="298"/>
      <c r="DR99" s="299"/>
      <c r="DS99" s="297"/>
      <c r="DT99" s="298"/>
      <c r="DU99" s="298"/>
      <c r="DV99" s="298"/>
      <c r="DW99" s="298"/>
      <c r="DX99" s="298"/>
      <c r="DY99" s="298"/>
      <c r="DZ99" s="298"/>
      <c r="EA99" s="298"/>
      <c r="EB99" s="298"/>
      <c r="EC99" s="298"/>
      <c r="ED99" s="298"/>
      <c r="EE99" s="299"/>
      <c r="EF99" s="297"/>
      <c r="EG99" s="298"/>
      <c r="EH99" s="298"/>
      <c r="EI99" s="298"/>
      <c r="EJ99" s="298"/>
      <c r="EK99" s="298"/>
      <c r="EL99" s="298"/>
      <c r="EM99" s="298"/>
      <c r="EN99" s="298"/>
      <c r="EO99" s="298"/>
      <c r="EP99" s="298"/>
      <c r="EQ99" s="298"/>
      <c r="ER99" s="299"/>
      <c r="ES99" s="300" t="s">
        <v>48</v>
      </c>
      <c r="ET99" s="301"/>
      <c r="EU99" s="301"/>
      <c r="EV99" s="301"/>
      <c r="EW99" s="301"/>
      <c r="EX99" s="301"/>
      <c r="EY99" s="301"/>
      <c r="EZ99" s="301"/>
      <c r="FA99" s="301"/>
      <c r="FB99" s="301"/>
      <c r="FC99" s="301"/>
      <c r="FD99" s="301"/>
      <c r="FE99" s="302"/>
    </row>
    <row r="100" spans="1:162" ht="21.75" customHeight="1" x14ac:dyDescent="0.2">
      <c r="A100" s="312" t="s">
        <v>160</v>
      </c>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3"/>
      <c r="AY100" s="313"/>
      <c r="AZ100" s="313"/>
      <c r="BA100" s="313"/>
      <c r="BB100" s="313"/>
      <c r="BC100" s="313"/>
      <c r="BD100" s="313"/>
      <c r="BE100" s="313"/>
      <c r="BF100" s="313"/>
      <c r="BG100" s="313"/>
      <c r="BH100" s="313"/>
      <c r="BI100" s="313"/>
      <c r="BJ100" s="313"/>
      <c r="BK100" s="313"/>
      <c r="BL100" s="313"/>
      <c r="BM100" s="313"/>
      <c r="BN100" s="313"/>
      <c r="BO100" s="313"/>
      <c r="BP100" s="313"/>
      <c r="BQ100" s="313"/>
      <c r="BR100" s="313"/>
      <c r="BS100" s="313"/>
      <c r="BT100" s="313"/>
      <c r="BU100" s="313"/>
      <c r="BV100" s="313"/>
      <c r="BW100" s="313"/>
      <c r="BX100" s="233" t="s">
        <v>161</v>
      </c>
      <c r="BY100" s="234"/>
      <c r="BZ100" s="234"/>
      <c r="CA100" s="234"/>
      <c r="CB100" s="234"/>
      <c r="CC100" s="234"/>
      <c r="CD100" s="234"/>
      <c r="CE100" s="305"/>
      <c r="CF100" s="306" t="s">
        <v>162</v>
      </c>
      <c r="CG100" s="234"/>
      <c r="CH100" s="234"/>
      <c r="CI100" s="234"/>
      <c r="CJ100" s="234"/>
      <c r="CK100" s="234"/>
      <c r="CL100" s="234"/>
      <c r="CM100" s="234"/>
      <c r="CN100" s="234"/>
      <c r="CO100" s="234"/>
      <c r="CP100" s="234"/>
      <c r="CQ100" s="234"/>
      <c r="CR100" s="305"/>
      <c r="CS100" s="306"/>
      <c r="CT100" s="234"/>
      <c r="CU100" s="234"/>
      <c r="CV100" s="234"/>
      <c r="CW100" s="234"/>
      <c r="CX100" s="234"/>
      <c r="CY100" s="234"/>
      <c r="CZ100" s="234"/>
      <c r="DA100" s="234"/>
      <c r="DB100" s="234"/>
      <c r="DC100" s="234"/>
      <c r="DD100" s="234"/>
      <c r="DE100" s="305"/>
      <c r="DF100" s="297"/>
      <c r="DG100" s="298"/>
      <c r="DH100" s="298"/>
      <c r="DI100" s="298"/>
      <c r="DJ100" s="298"/>
      <c r="DK100" s="298"/>
      <c r="DL100" s="298"/>
      <c r="DM100" s="298"/>
      <c r="DN100" s="298"/>
      <c r="DO100" s="298"/>
      <c r="DP100" s="298"/>
      <c r="DQ100" s="298"/>
      <c r="DR100" s="299"/>
      <c r="DS100" s="297"/>
      <c r="DT100" s="298"/>
      <c r="DU100" s="298"/>
      <c r="DV100" s="298"/>
      <c r="DW100" s="298"/>
      <c r="DX100" s="298"/>
      <c r="DY100" s="298"/>
      <c r="DZ100" s="298"/>
      <c r="EA100" s="298"/>
      <c r="EB100" s="298"/>
      <c r="EC100" s="298"/>
      <c r="ED100" s="298"/>
      <c r="EE100" s="299"/>
      <c r="EF100" s="297"/>
      <c r="EG100" s="298"/>
      <c r="EH100" s="298"/>
      <c r="EI100" s="298"/>
      <c r="EJ100" s="298"/>
      <c r="EK100" s="298"/>
      <c r="EL100" s="298"/>
      <c r="EM100" s="298"/>
      <c r="EN100" s="298"/>
      <c r="EO100" s="298"/>
      <c r="EP100" s="298"/>
      <c r="EQ100" s="298"/>
      <c r="ER100" s="299"/>
      <c r="ES100" s="300" t="s">
        <v>48</v>
      </c>
      <c r="ET100" s="301"/>
      <c r="EU100" s="301"/>
      <c r="EV100" s="301"/>
      <c r="EW100" s="301"/>
      <c r="EX100" s="301"/>
      <c r="EY100" s="301"/>
      <c r="EZ100" s="301"/>
      <c r="FA100" s="301"/>
      <c r="FB100" s="301"/>
      <c r="FC100" s="301"/>
      <c r="FD100" s="301"/>
      <c r="FE100" s="302"/>
    </row>
    <row r="101" spans="1:162" ht="12.75" customHeight="1" x14ac:dyDescent="0.2">
      <c r="A101" s="303" t="s">
        <v>163</v>
      </c>
      <c r="B101" s="304"/>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233" t="s">
        <v>164</v>
      </c>
      <c r="BY101" s="234"/>
      <c r="BZ101" s="234"/>
      <c r="CA101" s="234"/>
      <c r="CB101" s="234"/>
      <c r="CC101" s="234"/>
      <c r="CD101" s="234"/>
      <c r="CE101" s="305"/>
      <c r="CF101" s="306" t="s">
        <v>48</v>
      </c>
      <c r="CG101" s="234"/>
      <c r="CH101" s="234"/>
      <c r="CI101" s="234"/>
      <c r="CJ101" s="234"/>
      <c r="CK101" s="234"/>
      <c r="CL101" s="234"/>
      <c r="CM101" s="234"/>
      <c r="CN101" s="234"/>
      <c r="CO101" s="234"/>
      <c r="CP101" s="234"/>
      <c r="CQ101" s="234"/>
      <c r="CR101" s="305"/>
      <c r="CS101" s="306"/>
      <c r="CT101" s="234"/>
      <c r="CU101" s="234"/>
      <c r="CV101" s="234"/>
      <c r="CW101" s="234"/>
      <c r="CX101" s="234"/>
      <c r="CY101" s="234"/>
      <c r="CZ101" s="234"/>
      <c r="DA101" s="234"/>
      <c r="DB101" s="234"/>
      <c r="DC101" s="234"/>
      <c r="DD101" s="234"/>
      <c r="DE101" s="305"/>
      <c r="DF101" s="297">
        <f>DF102+DF103+DF104+DF105</f>
        <v>8345858.1100000003</v>
      </c>
      <c r="DG101" s="298"/>
      <c r="DH101" s="298"/>
      <c r="DI101" s="298"/>
      <c r="DJ101" s="298"/>
      <c r="DK101" s="298"/>
      <c r="DL101" s="298"/>
      <c r="DM101" s="298"/>
      <c r="DN101" s="298"/>
      <c r="DO101" s="298"/>
      <c r="DP101" s="298"/>
      <c r="DQ101" s="298"/>
      <c r="DR101" s="299"/>
      <c r="DS101" s="297">
        <f t="shared" ref="DS101" si="8">DS102+DS103+DS104+DS106</f>
        <v>4853887.7300000004</v>
      </c>
      <c r="DT101" s="298"/>
      <c r="DU101" s="298"/>
      <c r="DV101" s="298"/>
      <c r="DW101" s="298"/>
      <c r="DX101" s="298"/>
      <c r="DY101" s="298"/>
      <c r="DZ101" s="298"/>
      <c r="EA101" s="298"/>
      <c r="EB101" s="298"/>
      <c r="EC101" s="298"/>
      <c r="ED101" s="298"/>
      <c r="EE101" s="299"/>
      <c r="EF101" s="297">
        <f>EF102+EF103+EF104+EF106</f>
        <v>5030322.7300000004</v>
      </c>
      <c r="EG101" s="298"/>
      <c r="EH101" s="298"/>
      <c r="EI101" s="298"/>
      <c r="EJ101" s="298"/>
      <c r="EK101" s="298"/>
      <c r="EL101" s="298"/>
      <c r="EM101" s="298"/>
      <c r="EN101" s="298"/>
      <c r="EO101" s="298"/>
      <c r="EP101" s="298"/>
      <c r="EQ101" s="298"/>
      <c r="ER101" s="299"/>
      <c r="ES101" s="300"/>
      <c r="ET101" s="301"/>
      <c r="EU101" s="301"/>
      <c r="EV101" s="301"/>
      <c r="EW101" s="301"/>
      <c r="EX101" s="301"/>
      <c r="EY101" s="301"/>
      <c r="EZ101" s="301"/>
      <c r="FA101" s="301"/>
      <c r="FB101" s="301"/>
      <c r="FC101" s="301"/>
      <c r="FD101" s="301"/>
      <c r="FE101" s="302"/>
      <c r="FF101" s="108"/>
    </row>
    <row r="102" spans="1:162" ht="21.75" customHeight="1" x14ac:dyDescent="0.2">
      <c r="A102" s="312" t="s">
        <v>165</v>
      </c>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c r="AM102" s="313"/>
      <c r="AN102" s="313"/>
      <c r="AO102" s="313"/>
      <c r="AP102" s="313"/>
      <c r="AQ102" s="313"/>
      <c r="AR102" s="313"/>
      <c r="AS102" s="313"/>
      <c r="AT102" s="313"/>
      <c r="AU102" s="313"/>
      <c r="AV102" s="313"/>
      <c r="AW102" s="313"/>
      <c r="AX102" s="313"/>
      <c r="AY102" s="313"/>
      <c r="AZ102" s="313"/>
      <c r="BA102" s="313"/>
      <c r="BB102" s="313"/>
      <c r="BC102" s="313"/>
      <c r="BD102" s="313"/>
      <c r="BE102" s="313"/>
      <c r="BF102" s="313"/>
      <c r="BG102" s="313"/>
      <c r="BH102" s="313"/>
      <c r="BI102" s="313"/>
      <c r="BJ102" s="313"/>
      <c r="BK102" s="313"/>
      <c r="BL102" s="313"/>
      <c r="BM102" s="313"/>
      <c r="BN102" s="313"/>
      <c r="BO102" s="313"/>
      <c r="BP102" s="313"/>
      <c r="BQ102" s="313"/>
      <c r="BR102" s="313"/>
      <c r="BS102" s="313"/>
      <c r="BT102" s="313"/>
      <c r="BU102" s="313"/>
      <c r="BV102" s="313"/>
      <c r="BW102" s="313"/>
      <c r="BX102" s="233" t="s">
        <v>166</v>
      </c>
      <c r="BY102" s="234"/>
      <c r="BZ102" s="234"/>
      <c r="CA102" s="234"/>
      <c r="CB102" s="234"/>
      <c r="CC102" s="234"/>
      <c r="CD102" s="234"/>
      <c r="CE102" s="305"/>
      <c r="CF102" s="306" t="s">
        <v>167</v>
      </c>
      <c r="CG102" s="234"/>
      <c r="CH102" s="234"/>
      <c r="CI102" s="234"/>
      <c r="CJ102" s="234"/>
      <c r="CK102" s="234"/>
      <c r="CL102" s="234"/>
      <c r="CM102" s="234"/>
      <c r="CN102" s="234"/>
      <c r="CO102" s="234"/>
      <c r="CP102" s="234"/>
      <c r="CQ102" s="234"/>
      <c r="CR102" s="305"/>
      <c r="CS102" s="306"/>
      <c r="CT102" s="234"/>
      <c r="CU102" s="234"/>
      <c r="CV102" s="234"/>
      <c r="CW102" s="234"/>
      <c r="CX102" s="234"/>
      <c r="CY102" s="234"/>
      <c r="CZ102" s="234"/>
      <c r="DA102" s="234"/>
      <c r="DB102" s="234"/>
      <c r="DC102" s="234"/>
      <c r="DD102" s="234"/>
      <c r="DE102" s="305"/>
      <c r="DF102" s="297"/>
      <c r="DG102" s="298"/>
      <c r="DH102" s="298"/>
      <c r="DI102" s="298"/>
      <c r="DJ102" s="298"/>
      <c r="DK102" s="298"/>
      <c r="DL102" s="298"/>
      <c r="DM102" s="298"/>
      <c r="DN102" s="298"/>
      <c r="DO102" s="298"/>
      <c r="DP102" s="298"/>
      <c r="DQ102" s="298"/>
      <c r="DR102" s="299"/>
      <c r="DS102" s="297"/>
      <c r="DT102" s="298"/>
      <c r="DU102" s="298"/>
      <c r="DV102" s="298"/>
      <c r="DW102" s="298"/>
      <c r="DX102" s="298"/>
      <c r="DY102" s="298"/>
      <c r="DZ102" s="298"/>
      <c r="EA102" s="298"/>
      <c r="EB102" s="298"/>
      <c r="EC102" s="298"/>
      <c r="ED102" s="298"/>
      <c r="EE102" s="299"/>
      <c r="EF102" s="297"/>
      <c r="EG102" s="298"/>
      <c r="EH102" s="298"/>
      <c r="EI102" s="298"/>
      <c r="EJ102" s="298"/>
      <c r="EK102" s="298"/>
      <c r="EL102" s="298"/>
      <c r="EM102" s="298"/>
      <c r="EN102" s="298"/>
      <c r="EO102" s="298"/>
      <c r="EP102" s="298"/>
      <c r="EQ102" s="298"/>
      <c r="ER102" s="299"/>
      <c r="ES102" s="300"/>
      <c r="ET102" s="301"/>
      <c r="EU102" s="301"/>
      <c r="EV102" s="301"/>
      <c r="EW102" s="301"/>
      <c r="EX102" s="301"/>
      <c r="EY102" s="301"/>
      <c r="EZ102" s="301"/>
      <c r="FA102" s="301"/>
      <c r="FB102" s="301"/>
      <c r="FC102" s="301"/>
      <c r="FD102" s="301"/>
      <c r="FE102" s="302"/>
      <c r="FF102" s="108"/>
    </row>
    <row r="103" spans="1:162" ht="11.1" customHeight="1" thickBot="1" x14ac:dyDescent="0.25">
      <c r="A103" s="312" t="s">
        <v>168</v>
      </c>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3"/>
      <c r="AY103" s="313"/>
      <c r="AZ103" s="313"/>
      <c r="BA103" s="313"/>
      <c r="BB103" s="313"/>
      <c r="BC103" s="313"/>
      <c r="BD103" s="313"/>
      <c r="BE103" s="313"/>
      <c r="BF103" s="313"/>
      <c r="BG103" s="313"/>
      <c r="BH103" s="313"/>
      <c r="BI103" s="313"/>
      <c r="BJ103" s="313"/>
      <c r="BK103" s="313"/>
      <c r="BL103" s="313"/>
      <c r="BM103" s="313"/>
      <c r="BN103" s="313"/>
      <c r="BO103" s="313"/>
      <c r="BP103" s="313"/>
      <c r="BQ103" s="313"/>
      <c r="BR103" s="313"/>
      <c r="BS103" s="313"/>
      <c r="BT103" s="313"/>
      <c r="BU103" s="313"/>
      <c r="BV103" s="313"/>
      <c r="BW103" s="313"/>
      <c r="BX103" s="332" t="s">
        <v>169</v>
      </c>
      <c r="BY103" s="333"/>
      <c r="BZ103" s="333"/>
      <c r="CA103" s="333"/>
      <c r="CB103" s="333"/>
      <c r="CC103" s="333"/>
      <c r="CD103" s="333"/>
      <c r="CE103" s="334"/>
      <c r="CF103" s="338" t="s">
        <v>170</v>
      </c>
      <c r="CG103" s="333"/>
      <c r="CH103" s="333"/>
      <c r="CI103" s="333"/>
      <c r="CJ103" s="333"/>
      <c r="CK103" s="333"/>
      <c r="CL103" s="333"/>
      <c r="CM103" s="333"/>
      <c r="CN103" s="333"/>
      <c r="CO103" s="333"/>
      <c r="CP103" s="333"/>
      <c r="CQ103" s="333"/>
      <c r="CR103" s="334"/>
      <c r="CS103" s="338"/>
      <c r="CT103" s="333"/>
      <c r="CU103" s="333"/>
      <c r="CV103" s="333"/>
      <c r="CW103" s="333"/>
      <c r="CX103" s="333"/>
      <c r="CY103" s="333"/>
      <c r="CZ103" s="333"/>
      <c r="DA103" s="333"/>
      <c r="DB103" s="333"/>
      <c r="DC103" s="333"/>
      <c r="DD103" s="333"/>
      <c r="DE103" s="334"/>
      <c r="DF103" s="323"/>
      <c r="DG103" s="324"/>
      <c r="DH103" s="324"/>
      <c r="DI103" s="324"/>
      <c r="DJ103" s="324"/>
      <c r="DK103" s="324"/>
      <c r="DL103" s="324"/>
      <c r="DM103" s="324"/>
      <c r="DN103" s="324"/>
      <c r="DO103" s="324"/>
      <c r="DP103" s="324"/>
      <c r="DQ103" s="324"/>
      <c r="DR103" s="325"/>
      <c r="DS103" s="323"/>
      <c r="DT103" s="324"/>
      <c r="DU103" s="324"/>
      <c r="DV103" s="324"/>
      <c r="DW103" s="324"/>
      <c r="DX103" s="324"/>
      <c r="DY103" s="324"/>
      <c r="DZ103" s="324"/>
      <c r="EA103" s="324"/>
      <c r="EB103" s="324"/>
      <c r="EC103" s="324"/>
      <c r="ED103" s="324"/>
      <c r="EE103" s="325"/>
      <c r="EF103" s="323"/>
      <c r="EG103" s="324"/>
      <c r="EH103" s="324"/>
      <c r="EI103" s="324"/>
      <c r="EJ103" s="324"/>
      <c r="EK103" s="324"/>
      <c r="EL103" s="324"/>
      <c r="EM103" s="324"/>
      <c r="EN103" s="324"/>
      <c r="EO103" s="324"/>
      <c r="EP103" s="324"/>
      <c r="EQ103" s="324"/>
      <c r="ER103" s="325"/>
      <c r="ES103" s="317"/>
      <c r="ET103" s="318"/>
      <c r="EU103" s="318"/>
      <c r="EV103" s="318"/>
      <c r="EW103" s="318"/>
      <c r="EX103" s="318"/>
      <c r="EY103" s="318"/>
      <c r="EZ103" s="318"/>
      <c r="FA103" s="318"/>
      <c r="FB103" s="318"/>
      <c r="FC103" s="318"/>
      <c r="FD103" s="318"/>
      <c r="FE103" s="319"/>
    </row>
    <row r="104" spans="1:162" ht="21.75" customHeight="1" x14ac:dyDescent="0.2">
      <c r="A104" s="312" t="s">
        <v>171</v>
      </c>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313"/>
      <c r="AX104" s="313"/>
      <c r="AY104" s="313"/>
      <c r="AZ104" s="313"/>
      <c r="BA104" s="313"/>
      <c r="BB104" s="313"/>
      <c r="BC104" s="313"/>
      <c r="BD104" s="313"/>
      <c r="BE104" s="313"/>
      <c r="BF104" s="313"/>
      <c r="BG104" s="313"/>
      <c r="BH104" s="313"/>
      <c r="BI104" s="313"/>
      <c r="BJ104" s="313"/>
      <c r="BK104" s="313"/>
      <c r="BL104" s="313"/>
      <c r="BM104" s="313"/>
      <c r="BN104" s="313"/>
      <c r="BO104" s="313"/>
      <c r="BP104" s="313"/>
      <c r="BQ104" s="313"/>
      <c r="BR104" s="313"/>
      <c r="BS104" s="313"/>
      <c r="BT104" s="313"/>
      <c r="BU104" s="313"/>
      <c r="BV104" s="313"/>
      <c r="BW104" s="313"/>
      <c r="BX104" s="242" t="s">
        <v>172</v>
      </c>
      <c r="BY104" s="243"/>
      <c r="BZ104" s="243"/>
      <c r="CA104" s="243"/>
      <c r="CB104" s="243"/>
      <c r="CC104" s="243"/>
      <c r="CD104" s="243"/>
      <c r="CE104" s="266"/>
      <c r="CF104" s="267" t="s">
        <v>173</v>
      </c>
      <c r="CG104" s="243"/>
      <c r="CH104" s="243"/>
      <c r="CI104" s="243"/>
      <c r="CJ104" s="243"/>
      <c r="CK104" s="243"/>
      <c r="CL104" s="243"/>
      <c r="CM104" s="243"/>
      <c r="CN104" s="243"/>
      <c r="CO104" s="243"/>
      <c r="CP104" s="243"/>
      <c r="CQ104" s="243"/>
      <c r="CR104" s="266"/>
      <c r="CS104" s="267"/>
      <c r="CT104" s="243"/>
      <c r="CU104" s="243"/>
      <c r="CV104" s="243"/>
      <c r="CW104" s="243"/>
      <c r="CX104" s="243"/>
      <c r="CY104" s="243"/>
      <c r="CZ104" s="243"/>
      <c r="DA104" s="243"/>
      <c r="DB104" s="243"/>
      <c r="DC104" s="243"/>
      <c r="DD104" s="243"/>
      <c r="DE104" s="266"/>
      <c r="DF104" s="288"/>
      <c r="DG104" s="289"/>
      <c r="DH104" s="289"/>
      <c r="DI104" s="289"/>
      <c r="DJ104" s="289"/>
      <c r="DK104" s="289"/>
      <c r="DL104" s="289"/>
      <c r="DM104" s="289"/>
      <c r="DN104" s="289"/>
      <c r="DO104" s="289"/>
      <c r="DP104" s="289"/>
      <c r="DQ104" s="289"/>
      <c r="DR104" s="290"/>
      <c r="DS104" s="288"/>
      <c r="DT104" s="289"/>
      <c r="DU104" s="289"/>
      <c r="DV104" s="289"/>
      <c r="DW104" s="289"/>
      <c r="DX104" s="289"/>
      <c r="DY104" s="289"/>
      <c r="DZ104" s="289"/>
      <c r="EA104" s="289"/>
      <c r="EB104" s="289"/>
      <c r="EC104" s="289"/>
      <c r="ED104" s="289"/>
      <c r="EE104" s="290"/>
      <c r="EF104" s="288"/>
      <c r="EG104" s="289"/>
      <c r="EH104" s="289"/>
      <c r="EI104" s="289"/>
      <c r="EJ104" s="289"/>
      <c r="EK104" s="289"/>
      <c r="EL104" s="289"/>
      <c r="EM104" s="289"/>
      <c r="EN104" s="289"/>
      <c r="EO104" s="289"/>
      <c r="EP104" s="289"/>
      <c r="EQ104" s="289"/>
      <c r="ER104" s="290"/>
      <c r="ES104" s="291"/>
      <c r="ET104" s="292"/>
      <c r="EU104" s="292"/>
      <c r="EV104" s="292"/>
      <c r="EW104" s="292"/>
      <c r="EX104" s="292"/>
      <c r="EY104" s="292"/>
      <c r="EZ104" s="292"/>
      <c r="FA104" s="292"/>
      <c r="FB104" s="292"/>
      <c r="FC104" s="292"/>
      <c r="FD104" s="292"/>
      <c r="FE104" s="293"/>
    </row>
    <row r="105" spans="1:162" s="157" customFormat="1" ht="11.25" customHeight="1" x14ac:dyDescent="0.2">
      <c r="A105" s="350" t="s">
        <v>174</v>
      </c>
      <c r="B105" s="352"/>
      <c r="C105" s="352"/>
      <c r="D105" s="352"/>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40" t="s">
        <v>175</v>
      </c>
      <c r="BY105" s="245"/>
      <c r="BZ105" s="245"/>
      <c r="CA105" s="245"/>
      <c r="CB105" s="245"/>
      <c r="CC105" s="245"/>
      <c r="CD105" s="245"/>
      <c r="CE105" s="341"/>
      <c r="CF105" s="342" t="s">
        <v>501</v>
      </c>
      <c r="CG105" s="245"/>
      <c r="CH105" s="245"/>
      <c r="CI105" s="245"/>
      <c r="CJ105" s="245"/>
      <c r="CK105" s="245"/>
      <c r="CL105" s="245"/>
      <c r="CM105" s="245"/>
      <c r="CN105" s="245"/>
      <c r="CO105" s="245"/>
      <c r="CP105" s="245"/>
      <c r="CQ105" s="245"/>
      <c r="CR105" s="341"/>
      <c r="CS105" s="342"/>
      <c r="CT105" s="245"/>
      <c r="CU105" s="245"/>
      <c r="CV105" s="245"/>
      <c r="CW105" s="245"/>
      <c r="CX105" s="245"/>
      <c r="CY105" s="245"/>
      <c r="CZ105" s="245"/>
      <c r="DA105" s="245"/>
      <c r="DB105" s="245"/>
      <c r="DC105" s="245"/>
      <c r="DD105" s="245"/>
      <c r="DE105" s="341"/>
      <c r="DF105" s="297">
        <f>DF106+DF156</f>
        <v>8345858.1100000003</v>
      </c>
      <c r="DG105" s="298"/>
      <c r="DH105" s="298"/>
      <c r="DI105" s="298"/>
      <c r="DJ105" s="298"/>
      <c r="DK105" s="298"/>
      <c r="DL105" s="298"/>
      <c r="DM105" s="298"/>
      <c r="DN105" s="298"/>
      <c r="DO105" s="298"/>
      <c r="DP105" s="298"/>
      <c r="DQ105" s="298"/>
      <c r="DR105" s="299"/>
      <c r="DS105" s="297">
        <f>DS106+DS156</f>
        <v>4853887.7300000004</v>
      </c>
      <c r="DT105" s="298"/>
      <c r="DU105" s="298"/>
      <c r="DV105" s="298"/>
      <c r="DW105" s="298"/>
      <c r="DX105" s="298"/>
      <c r="DY105" s="298"/>
      <c r="DZ105" s="298"/>
      <c r="EA105" s="298"/>
      <c r="EB105" s="298"/>
      <c r="EC105" s="298"/>
      <c r="ED105" s="298"/>
      <c r="EE105" s="299"/>
      <c r="EF105" s="297">
        <f>EF106+EF156</f>
        <v>5030322.7300000004</v>
      </c>
      <c r="EG105" s="298"/>
      <c r="EH105" s="298"/>
      <c r="EI105" s="298"/>
      <c r="EJ105" s="298"/>
      <c r="EK105" s="298"/>
      <c r="EL105" s="298"/>
      <c r="EM105" s="298"/>
      <c r="EN105" s="298"/>
      <c r="EO105" s="298"/>
      <c r="EP105" s="298"/>
      <c r="EQ105" s="298"/>
      <c r="ER105" s="299"/>
      <c r="ES105" s="346"/>
      <c r="ET105" s="347"/>
      <c r="EU105" s="347"/>
      <c r="EV105" s="347"/>
      <c r="EW105" s="347"/>
      <c r="EX105" s="347"/>
      <c r="EY105" s="347"/>
      <c r="EZ105" s="347"/>
      <c r="FA105" s="347"/>
      <c r="FB105" s="347"/>
      <c r="FC105" s="347"/>
      <c r="FD105" s="347"/>
      <c r="FE105" s="348"/>
    </row>
    <row r="106" spans="1:162" ht="11.25" customHeight="1" x14ac:dyDescent="0.2">
      <c r="A106" s="350" t="s">
        <v>174</v>
      </c>
      <c r="B106" s="352"/>
      <c r="C106" s="352"/>
      <c r="D106" s="352"/>
      <c r="E106" s="352"/>
      <c r="F106" s="352"/>
      <c r="G106" s="352"/>
      <c r="H106" s="352"/>
      <c r="I106" s="352"/>
      <c r="J106" s="352"/>
      <c r="K106" s="352"/>
      <c r="L106" s="352"/>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c r="BV106" s="352"/>
      <c r="BW106" s="352"/>
      <c r="BX106" s="340" t="s">
        <v>504</v>
      </c>
      <c r="BY106" s="245"/>
      <c r="BZ106" s="245"/>
      <c r="CA106" s="245"/>
      <c r="CB106" s="245"/>
      <c r="CC106" s="245"/>
      <c r="CD106" s="245"/>
      <c r="CE106" s="341"/>
      <c r="CF106" s="342" t="s">
        <v>176</v>
      </c>
      <c r="CG106" s="245"/>
      <c r="CH106" s="245"/>
      <c r="CI106" s="245"/>
      <c r="CJ106" s="245"/>
      <c r="CK106" s="245"/>
      <c r="CL106" s="245"/>
      <c r="CM106" s="245"/>
      <c r="CN106" s="245"/>
      <c r="CO106" s="245"/>
      <c r="CP106" s="245"/>
      <c r="CQ106" s="245"/>
      <c r="CR106" s="341"/>
      <c r="CS106" s="342"/>
      <c r="CT106" s="245"/>
      <c r="CU106" s="245"/>
      <c r="CV106" s="245"/>
      <c r="CW106" s="245"/>
      <c r="CX106" s="245"/>
      <c r="CY106" s="245"/>
      <c r="CZ106" s="245"/>
      <c r="DA106" s="245"/>
      <c r="DB106" s="245"/>
      <c r="DC106" s="245"/>
      <c r="DD106" s="245"/>
      <c r="DE106" s="341"/>
      <c r="DF106" s="297">
        <f>DF120+DF133+DF145</f>
        <v>8267358.1100000003</v>
      </c>
      <c r="DG106" s="298"/>
      <c r="DH106" s="298"/>
      <c r="DI106" s="298"/>
      <c r="DJ106" s="298"/>
      <c r="DK106" s="298"/>
      <c r="DL106" s="298"/>
      <c r="DM106" s="298"/>
      <c r="DN106" s="298"/>
      <c r="DO106" s="298"/>
      <c r="DP106" s="298"/>
      <c r="DQ106" s="298"/>
      <c r="DR106" s="299"/>
      <c r="DS106" s="297">
        <f t="shared" ref="DS106" si="9">DS120+DS133+DS145</f>
        <v>4853887.7300000004</v>
      </c>
      <c r="DT106" s="298"/>
      <c r="DU106" s="298"/>
      <c r="DV106" s="298"/>
      <c r="DW106" s="298"/>
      <c r="DX106" s="298"/>
      <c r="DY106" s="298"/>
      <c r="DZ106" s="298"/>
      <c r="EA106" s="298"/>
      <c r="EB106" s="298"/>
      <c r="EC106" s="298"/>
      <c r="ED106" s="298"/>
      <c r="EE106" s="299"/>
      <c r="EF106" s="297">
        <f t="shared" ref="EF106" si="10">EF120+EF133+EF145</f>
        <v>5030322.7300000004</v>
      </c>
      <c r="EG106" s="298"/>
      <c r="EH106" s="298"/>
      <c r="EI106" s="298"/>
      <c r="EJ106" s="298"/>
      <c r="EK106" s="298"/>
      <c r="EL106" s="298"/>
      <c r="EM106" s="298"/>
      <c r="EN106" s="298"/>
      <c r="EO106" s="298"/>
      <c r="EP106" s="298"/>
      <c r="EQ106" s="298"/>
      <c r="ER106" s="299"/>
      <c r="ES106" s="346"/>
      <c r="ET106" s="347"/>
      <c r="EU106" s="347"/>
      <c r="EV106" s="347"/>
      <c r="EW106" s="347"/>
      <c r="EX106" s="347"/>
      <c r="EY106" s="347"/>
      <c r="EZ106" s="347"/>
      <c r="FA106" s="347"/>
      <c r="FB106" s="347"/>
      <c r="FC106" s="347"/>
      <c r="FD106" s="347"/>
      <c r="FE106" s="348"/>
    </row>
    <row r="107" spans="1:162" s="107" customFormat="1" ht="11.25" hidden="1" customHeight="1" x14ac:dyDescent="0.2">
      <c r="A107" s="404" t="s">
        <v>177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391"/>
      <c r="BY107" s="392"/>
      <c r="BZ107" s="392"/>
      <c r="CA107" s="392"/>
      <c r="CB107" s="392"/>
      <c r="CC107" s="392"/>
      <c r="CD107" s="392"/>
      <c r="CE107" s="393"/>
      <c r="CF107" s="397"/>
      <c r="CG107" s="392"/>
      <c r="CH107" s="392"/>
      <c r="CI107" s="392"/>
      <c r="CJ107" s="392"/>
      <c r="CK107" s="392"/>
      <c r="CL107" s="392"/>
      <c r="CM107" s="392"/>
      <c r="CN107" s="392"/>
      <c r="CO107" s="392"/>
      <c r="CP107" s="392"/>
      <c r="CQ107" s="392"/>
      <c r="CR107" s="393"/>
      <c r="CS107" s="397" t="s">
        <v>311</v>
      </c>
      <c r="CT107" s="392"/>
      <c r="CU107" s="392"/>
      <c r="CV107" s="392"/>
      <c r="CW107" s="392"/>
      <c r="CX107" s="392"/>
      <c r="CY107" s="392"/>
      <c r="CZ107" s="392"/>
      <c r="DA107" s="392"/>
      <c r="DB107" s="392"/>
      <c r="DC107" s="392"/>
      <c r="DD107" s="392"/>
      <c r="DE107" s="393"/>
      <c r="DF107" s="399">
        <f>'221'!F13+'221'!F20+'221'!F27</f>
        <v>8465.92</v>
      </c>
      <c r="DG107" s="400"/>
      <c r="DH107" s="400"/>
      <c r="DI107" s="400"/>
      <c r="DJ107" s="400"/>
      <c r="DK107" s="400"/>
      <c r="DL107" s="400"/>
      <c r="DM107" s="400"/>
      <c r="DN107" s="400"/>
      <c r="DO107" s="400"/>
      <c r="DP107" s="400"/>
      <c r="DQ107" s="400"/>
      <c r="DR107" s="401"/>
      <c r="DS107" s="399"/>
      <c r="DT107" s="400"/>
      <c r="DU107" s="400"/>
      <c r="DV107" s="400"/>
      <c r="DW107" s="400"/>
      <c r="DX107" s="400"/>
      <c r="DY107" s="400"/>
      <c r="DZ107" s="400"/>
      <c r="EA107" s="400"/>
      <c r="EB107" s="400"/>
      <c r="EC107" s="400"/>
      <c r="ED107" s="400"/>
      <c r="EE107" s="401"/>
      <c r="EF107" s="399"/>
      <c r="EG107" s="400"/>
      <c r="EH107" s="400"/>
      <c r="EI107" s="400"/>
      <c r="EJ107" s="400"/>
      <c r="EK107" s="400"/>
      <c r="EL107" s="400"/>
      <c r="EM107" s="400"/>
      <c r="EN107" s="400"/>
      <c r="EO107" s="400"/>
      <c r="EP107" s="400"/>
      <c r="EQ107" s="400"/>
      <c r="ER107" s="401"/>
      <c r="ES107" s="397"/>
      <c r="ET107" s="392"/>
      <c r="EU107" s="392"/>
      <c r="EV107" s="392"/>
      <c r="EW107" s="392"/>
      <c r="EX107" s="392"/>
      <c r="EY107" s="392"/>
      <c r="EZ107" s="392"/>
      <c r="FA107" s="392"/>
      <c r="FB107" s="392"/>
      <c r="FC107" s="392"/>
      <c r="FD107" s="392"/>
      <c r="FE107" s="402"/>
    </row>
    <row r="108" spans="1:162" s="107" customFormat="1" ht="11.25" hidden="1" customHeight="1" x14ac:dyDescent="0.2">
      <c r="A108" s="384" t="s">
        <v>310</v>
      </c>
      <c r="B108" s="384"/>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4"/>
      <c r="AY108" s="384"/>
      <c r="AZ108" s="384"/>
      <c r="BA108" s="384"/>
      <c r="BB108" s="384"/>
      <c r="BC108" s="384"/>
      <c r="BD108" s="384"/>
      <c r="BE108" s="384"/>
      <c r="BF108" s="384"/>
      <c r="BG108" s="384"/>
      <c r="BH108" s="384"/>
      <c r="BI108" s="384"/>
      <c r="BJ108" s="384"/>
      <c r="BK108" s="384"/>
      <c r="BL108" s="384"/>
      <c r="BM108" s="384"/>
      <c r="BN108" s="384"/>
      <c r="BO108" s="384"/>
      <c r="BP108" s="384"/>
      <c r="BQ108" s="384"/>
      <c r="BR108" s="384"/>
      <c r="BS108" s="384"/>
      <c r="BT108" s="384"/>
      <c r="BU108" s="384"/>
      <c r="BV108" s="384"/>
      <c r="BW108" s="384"/>
      <c r="BX108" s="394"/>
      <c r="BY108" s="395"/>
      <c r="BZ108" s="395"/>
      <c r="CA108" s="395"/>
      <c r="CB108" s="395"/>
      <c r="CC108" s="395"/>
      <c r="CD108" s="395"/>
      <c r="CE108" s="396"/>
      <c r="CF108" s="398"/>
      <c r="CG108" s="395"/>
      <c r="CH108" s="395"/>
      <c r="CI108" s="395"/>
      <c r="CJ108" s="395"/>
      <c r="CK108" s="395"/>
      <c r="CL108" s="395"/>
      <c r="CM108" s="395"/>
      <c r="CN108" s="395"/>
      <c r="CO108" s="395"/>
      <c r="CP108" s="395"/>
      <c r="CQ108" s="395"/>
      <c r="CR108" s="396"/>
      <c r="CS108" s="398"/>
      <c r="CT108" s="395"/>
      <c r="CU108" s="395"/>
      <c r="CV108" s="395"/>
      <c r="CW108" s="395"/>
      <c r="CX108" s="395"/>
      <c r="CY108" s="395"/>
      <c r="CZ108" s="395"/>
      <c r="DA108" s="395"/>
      <c r="DB108" s="395"/>
      <c r="DC108" s="395"/>
      <c r="DD108" s="395"/>
      <c r="DE108" s="396"/>
      <c r="DF108" s="388"/>
      <c r="DG108" s="389"/>
      <c r="DH108" s="389"/>
      <c r="DI108" s="389"/>
      <c r="DJ108" s="389"/>
      <c r="DK108" s="389"/>
      <c r="DL108" s="389"/>
      <c r="DM108" s="389"/>
      <c r="DN108" s="389"/>
      <c r="DO108" s="389"/>
      <c r="DP108" s="389"/>
      <c r="DQ108" s="389"/>
      <c r="DR108" s="390"/>
      <c r="DS108" s="388"/>
      <c r="DT108" s="389"/>
      <c r="DU108" s="389"/>
      <c r="DV108" s="389"/>
      <c r="DW108" s="389"/>
      <c r="DX108" s="389"/>
      <c r="DY108" s="389"/>
      <c r="DZ108" s="389"/>
      <c r="EA108" s="389"/>
      <c r="EB108" s="389"/>
      <c r="EC108" s="389"/>
      <c r="ED108" s="389"/>
      <c r="EE108" s="390"/>
      <c r="EF108" s="388"/>
      <c r="EG108" s="389"/>
      <c r="EH108" s="389"/>
      <c r="EI108" s="389"/>
      <c r="EJ108" s="389"/>
      <c r="EK108" s="389"/>
      <c r="EL108" s="389"/>
      <c r="EM108" s="389"/>
      <c r="EN108" s="389"/>
      <c r="EO108" s="389"/>
      <c r="EP108" s="389"/>
      <c r="EQ108" s="389"/>
      <c r="ER108" s="390"/>
      <c r="ES108" s="398"/>
      <c r="ET108" s="395"/>
      <c r="EU108" s="395"/>
      <c r="EV108" s="395"/>
      <c r="EW108" s="395"/>
      <c r="EX108" s="395"/>
      <c r="EY108" s="395"/>
      <c r="EZ108" s="395"/>
      <c r="FA108" s="395"/>
      <c r="FB108" s="395"/>
      <c r="FC108" s="395"/>
      <c r="FD108" s="395"/>
      <c r="FE108" s="403"/>
    </row>
    <row r="109" spans="1:162" s="107" customFormat="1" ht="11.25" hidden="1" customHeight="1" x14ac:dyDescent="0.2">
      <c r="A109" s="384" t="s">
        <v>314</v>
      </c>
      <c r="B109" s="384"/>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4"/>
      <c r="AN109" s="384"/>
      <c r="AO109" s="384"/>
      <c r="AP109" s="384"/>
      <c r="AQ109" s="384"/>
      <c r="AR109" s="384"/>
      <c r="AS109" s="384"/>
      <c r="AT109" s="384"/>
      <c r="AU109" s="384"/>
      <c r="AV109" s="384"/>
      <c r="AW109" s="384"/>
      <c r="AX109" s="384"/>
      <c r="AY109" s="384"/>
      <c r="AZ109" s="384"/>
      <c r="BA109" s="384"/>
      <c r="BB109" s="384"/>
      <c r="BC109" s="384"/>
      <c r="BD109" s="384"/>
      <c r="BE109" s="384"/>
      <c r="BF109" s="384"/>
      <c r="BG109" s="384"/>
      <c r="BH109" s="384"/>
      <c r="BI109" s="384"/>
      <c r="BJ109" s="384"/>
      <c r="BK109" s="384"/>
      <c r="BL109" s="384"/>
      <c r="BM109" s="384"/>
      <c r="BN109" s="384"/>
      <c r="BO109" s="384"/>
      <c r="BP109" s="384"/>
      <c r="BQ109" s="384"/>
      <c r="BR109" s="384"/>
      <c r="BS109" s="384"/>
      <c r="BT109" s="384"/>
      <c r="BU109" s="384"/>
      <c r="BV109" s="384"/>
      <c r="BW109" s="384"/>
      <c r="BX109" s="394"/>
      <c r="BY109" s="395"/>
      <c r="BZ109" s="395"/>
      <c r="CA109" s="395"/>
      <c r="CB109" s="395"/>
      <c r="CC109" s="395"/>
      <c r="CD109" s="395"/>
      <c r="CE109" s="396"/>
      <c r="CF109" s="398"/>
      <c r="CG109" s="395"/>
      <c r="CH109" s="395"/>
      <c r="CI109" s="395"/>
      <c r="CJ109" s="395"/>
      <c r="CK109" s="395"/>
      <c r="CL109" s="395"/>
      <c r="CM109" s="395"/>
      <c r="CN109" s="395"/>
      <c r="CO109" s="395"/>
      <c r="CP109" s="395"/>
      <c r="CQ109" s="395"/>
      <c r="CR109" s="396"/>
      <c r="CS109" s="398" t="s">
        <v>312</v>
      </c>
      <c r="CT109" s="395"/>
      <c r="CU109" s="395"/>
      <c r="CV109" s="395"/>
      <c r="CW109" s="395"/>
      <c r="CX109" s="395"/>
      <c r="CY109" s="395"/>
      <c r="CZ109" s="395"/>
      <c r="DA109" s="395"/>
      <c r="DB109" s="395"/>
      <c r="DC109" s="395"/>
      <c r="DD109" s="395"/>
      <c r="DE109" s="396"/>
      <c r="DF109" s="388">
        <f>'223'!F9</f>
        <v>1450110</v>
      </c>
      <c r="DG109" s="389"/>
      <c r="DH109" s="389"/>
      <c r="DI109" s="389"/>
      <c r="DJ109" s="389"/>
      <c r="DK109" s="389"/>
      <c r="DL109" s="389"/>
      <c r="DM109" s="389"/>
      <c r="DN109" s="389"/>
      <c r="DO109" s="389"/>
      <c r="DP109" s="389"/>
      <c r="DQ109" s="389"/>
      <c r="DR109" s="390"/>
      <c r="DS109" s="388">
        <v>947580.08</v>
      </c>
      <c r="DT109" s="389"/>
      <c r="DU109" s="389"/>
      <c r="DV109" s="389"/>
      <c r="DW109" s="389"/>
      <c r="DX109" s="389"/>
      <c r="DY109" s="389"/>
      <c r="DZ109" s="389"/>
      <c r="EA109" s="389"/>
      <c r="EB109" s="389"/>
      <c r="EC109" s="389"/>
      <c r="ED109" s="389"/>
      <c r="EE109" s="390"/>
      <c r="EF109" s="388"/>
      <c r="EG109" s="389"/>
      <c r="EH109" s="389"/>
      <c r="EI109" s="389"/>
      <c r="EJ109" s="389"/>
      <c r="EK109" s="389"/>
      <c r="EL109" s="389"/>
      <c r="EM109" s="389"/>
      <c r="EN109" s="389"/>
      <c r="EO109" s="389"/>
      <c r="EP109" s="389"/>
      <c r="EQ109" s="389"/>
      <c r="ER109" s="390"/>
      <c r="ES109" s="398"/>
      <c r="ET109" s="395"/>
      <c r="EU109" s="395"/>
      <c r="EV109" s="395"/>
      <c r="EW109" s="395"/>
      <c r="EX109" s="395"/>
      <c r="EY109" s="395"/>
      <c r="EZ109" s="395"/>
      <c r="FA109" s="395"/>
      <c r="FB109" s="395"/>
      <c r="FC109" s="395"/>
      <c r="FD109" s="395"/>
      <c r="FE109" s="403"/>
    </row>
    <row r="110" spans="1:162" s="107" customFormat="1" ht="11.25" hidden="1" customHeight="1" x14ac:dyDescent="0.2">
      <c r="A110" s="384" t="s">
        <v>315</v>
      </c>
      <c r="B110" s="384"/>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4"/>
      <c r="AD110" s="384"/>
      <c r="AE110" s="384"/>
      <c r="AF110" s="384"/>
      <c r="AG110" s="384"/>
      <c r="AH110" s="384"/>
      <c r="AI110" s="384"/>
      <c r="AJ110" s="384"/>
      <c r="AK110" s="384"/>
      <c r="AL110" s="384"/>
      <c r="AM110" s="384"/>
      <c r="AN110" s="384"/>
      <c r="AO110" s="384"/>
      <c r="AP110" s="384"/>
      <c r="AQ110" s="384"/>
      <c r="AR110" s="384"/>
      <c r="AS110" s="384"/>
      <c r="AT110" s="384"/>
      <c r="AU110" s="384"/>
      <c r="AV110" s="384"/>
      <c r="AW110" s="384"/>
      <c r="AX110" s="384"/>
      <c r="AY110" s="384"/>
      <c r="AZ110" s="384"/>
      <c r="BA110" s="384"/>
      <c r="BB110" s="384"/>
      <c r="BC110" s="384"/>
      <c r="BD110" s="384"/>
      <c r="BE110" s="384"/>
      <c r="BF110" s="384"/>
      <c r="BG110" s="384"/>
      <c r="BH110" s="384"/>
      <c r="BI110" s="384"/>
      <c r="BJ110" s="384"/>
      <c r="BK110" s="384"/>
      <c r="BL110" s="384"/>
      <c r="BM110" s="384"/>
      <c r="BN110" s="384"/>
      <c r="BO110" s="384"/>
      <c r="BP110" s="384"/>
      <c r="BQ110" s="384"/>
      <c r="BR110" s="384"/>
      <c r="BS110" s="384"/>
      <c r="BT110" s="384"/>
      <c r="BU110" s="384"/>
      <c r="BV110" s="384"/>
      <c r="BW110" s="384"/>
      <c r="BX110" s="394"/>
      <c r="BY110" s="395"/>
      <c r="BZ110" s="395"/>
      <c r="CA110" s="395"/>
      <c r="CB110" s="395"/>
      <c r="CC110" s="395"/>
      <c r="CD110" s="395"/>
      <c r="CE110" s="396"/>
      <c r="CF110" s="398"/>
      <c r="CG110" s="395"/>
      <c r="CH110" s="395"/>
      <c r="CI110" s="395"/>
      <c r="CJ110" s="395"/>
      <c r="CK110" s="395"/>
      <c r="CL110" s="395"/>
      <c r="CM110" s="395"/>
      <c r="CN110" s="395"/>
      <c r="CO110" s="395"/>
      <c r="CP110" s="395"/>
      <c r="CQ110" s="395"/>
      <c r="CR110" s="396"/>
      <c r="CS110" s="398" t="s">
        <v>313</v>
      </c>
      <c r="CT110" s="395"/>
      <c r="CU110" s="395"/>
      <c r="CV110" s="395"/>
      <c r="CW110" s="395"/>
      <c r="CX110" s="395"/>
      <c r="CY110" s="395"/>
      <c r="CZ110" s="395"/>
      <c r="DA110" s="395"/>
      <c r="DB110" s="395"/>
      <c r="DC110" s="395"/>
      <c r="DD110" s="395"/>
      <c r="DE110" s="396"/>
      <c r="DF110" s="388">
        <f>'225'!E12+'225'!E32+'225'!E41</f>
        <v>2253832.5099999998</v>
      </c>
      <c r="DG110" s="389"/>
      <c r="DH110" s="389"/>
      <c r="DI110" s="389"/>
      <c r="DJ110" s="389"/>
      <c r="DK110" s="389"/>
      <c r="DL110" s="389"/>
      <c r="DM110" s="389"/>
      <c r="DN110" s="389"/>
      <c r="DO110" s="389"/>
      <c r="DP110" s="389"/>
      <c r="DQ110" s="389"/>
      <c r="DR110" s="390"/>
      <c r="DS110" s="388"/>
      <c r="DT110" s="389"/>
      <c r="DU110" s="389"/>
      <c r="DV110" s="389"/>
      <c r="DW110" s="389"/>
      <c r="DX110" s="389"/>
      <c r="DY110" s="389"/>
      <c r="DZ110" s="389"/>
      <c r="EA110" s="389"/>
      <c r="EB110" s="389"/>
      <c r="EC110" s="389"/>
      <c r="ED110" s="389"/>
      <c r="EE110" s="390"/>
      <c r="EF110" s="388"/>
      <c r="EG110" s="389"/>
      <c r="EH110" s="389"/>
      <c r="EI110" s="389"/>
      <c r="EJ110" s="389"/>
      <c r="EK110" s="389"/>
      <c r="EL110" s="389"/>
      <c r="EM110" s="389"/>
      <c r="EN110" s="389"/>
      <c r="EO110" s="389"/>
      <c r="EP110" s="389"/>
      <c r="EQ110" s="389"/>
      <c r="ER110" s="390"/>
      <c r="ES110" s="398"/>
      <c r="ET110" s="395"/>
      <c r="EU110" s="395"/>
      <c r="EV110" s="395"/>
      <c r="EW110" s="395"/>
      <c r="EX110" s="395"/>
      <c r="EY110" s="395"/>
      <c r="EZ110" s="395"/>
      <c r="FA110" s="395"/>
      <c r="FB110" s="395"/>
      <c r="FC110" s="395"/>
      <c r="FD110" s="395"/>
      <c r="FE110" s="403"/>
    </row>
    <row r="111" spans="1:162" s="107" customFormat="1" ht="11.25" hidden="1" customHeight="1" x14ac:dyDescent="0.2">
      <c r="A111" s="384" t="s">
        <v>316</v>
      </c>
      <c r="B111" s="384"/>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384"/>
      <c r="AY111" s="384"/>
      <c r="AZ111" s="384"/>
      <c r="BA111" s="384"/>
      <c r="BB111" s="384"/>
      <c r="BC111" s="384"/>
      <c r="BD111" s="384"/>
      <c r="BE111" s="384"/>
      <c r="BF111" s="384"/>
      <c r="BG111" s="384"/>
      <c r="BH111" s="384"/>
      <c r="BI111" s="384"/>
      <c r="BJ111" s="384"/>
      <c r="BK111" s="384"/>
      <c r="BL111" s="384"/>
      <c r="BM111" s="384"/>
      <c r="BN111" s="384"/>
      <c r="BO111" s="384"/>
      <c r="BP111" s="384"/>
      <c r="BQ111" s="384"/>
      <c r="BR111" s="384"/>
      <c r="BS111" s="384"/>
      <c r="BT111" s="384"/>
      <c r="BU111" s="384"/>
      <c r="BV111" s="384"/>
      <c r="BW111" s="384"/>
      <c r="BX111" s="394"/>
      <c r="BY111" s="395"/>
      <c r="BZ111" s="395"/>
      <c r="CA111" s="395"/>
      <c r="CB111" s="395"/>
      <c r="CC111" s="395"/>
      <c r="CD111" s="395"/>
      <c r="CE111" s="396"/>
      <c r="CF111" s="398"/>
      <c r="CG111" s="395"/>
      <c r="CH111" s="395"/>
      <c r="CI111" s="395"/>
      <c r="CJ111" s="395"/>
      <c r="CK111" s="395"/>
      <c r="CL111" s="395"/>
      <c r="CM111" s="395"/>
      <c r="CN111" s="395"/>
      <c r="CO111" s="395"/>
      <c r="CP111" s="395"/>
      <c r="CQ111" s="395"/>
      <c r="CR111" s="396"/>
      <c r="CS111" s="398" t="s">
        <v>317</v>
      </c>
      <c r="CT111" s="395"/>
      <c r="CU111" s="395"/>
      <c r="CV111" s="395"/>
      <c r="CW111" s="395"/>
      <c r="CX111" s="395"/>
      <c r="CY111" s="395"/>
      <c r="CZ111" s="395"/>
      <c r="DA111" s="395"/>
      <c r="DB111" s="395"/>
      <c r="DC111" s="395"/>
      <c r="DD111" s="395"/>
      <c r="DE111" s="396"/>
      <c r="DF111" s="388">
        <f>'226'!D11+'226'!D30+'226'!D42</f>
        <v>3292530</v>
      </c>
      <c r="DG111" s="389"/>
      <c r="DH111" s="389"/>
      <c r="DI111" s="389"/>
      <c r="DJ111" s="389"/>
      <c r="DK111" s="389"/>
      <c r="DL111" s="389"/>
      <c r="DM111" s="389"/>
      <c r="DN111" s="389"/>
      <c r="DO111" s="389"/>
      <c r="DP111" s="389"/>
      <c r="DQ111" s="389"/>
      <c r="DR111" s="390"/>
      <c r="DS111" s="388">
        <v>8397907.6799999997</v>
      </c>
      <c r="DT111" s="389"/>
      <c r="DU111" s="389"/>
      <c r="DV111" s="389"/>
      <c r="DW111" s="389"/>
      <c r="DX111" s="389"/>
      <c r="DY111" s="389"/>
      <c r="DZ111" s="389"/>
      <c r="EA111" s="389"/>
      <c r="EB111" s="389"/>
      <c r="EC111" s="389"/>
      <c r="ED111" s="389"/>
      <c r="EE111" s="390"/>
      <c r="EF111" s="388">
        <v>8222675.46</v>
      </c>
      <c r="EG111" s="389"/>
      <c r="EH111" s="389"/>
      <c r="EI111" s="389"/>
      <c r="EJ111" s="389"/>
      <c r="EK111" s="389"/>
      <c r="EL111" s="389"/>
      <c r="EM111" s="389"/>
      <c r="EN111" s="389"/>
      <c r="EO111" s="389"/>
      <c r="EP111" s="389"/>
      <c r="EQ111" s="389"/>
      <c r="ER111" s="390"/>
      <c r="ES111" s="398"/>
      <c r="ET111" s="395"/>
      <c r="EU111" s="395"/>
      <c r="EV111" s="395"/>
      <c r="EW111" s="395"/>
      <c r="EX111" s="395"/>
      <c r="EY111" s="395"/>
      <c r="EZ111" s="395"/>
      <c r="FA111" s="395"/>
      <c r="FB111" s="395"/>
      <c r="FC111" s="395"/>
      <c r="FD111" s="395"/>
      <c r="FE111" s="403"/>
    </row>
    <row r="112" spans="1:162" s="107" customFormat="1" ht="11.25" hidden="1" customHeight="1" x14ac:dyDescent="0.2">
      <c r="A112" s="384" t="s">
        <v>329</v>
      </c>
      <c r="B112" s="384"/>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c r="AI112" s="384"/>
      <c r="AJ112" s="384"/>
      <c r="AK112" s="384"/>
      <c r="AL112" s="384"/>
      <c r="AM112" s="384"/>
      <c r="AN112" s="384"/>
      <c r="AO112" s="384"/>
      <c r="AP112" s="384"/>
      <c r="AQ112" s="384"/>
      <c r="AR112" s="384"/>
      <c r="AS112" s="384"/>
      <c r="AT112" s="384"/>
      <c r="AU112" s="384"/>
      <c r="AV112" s="384"/>
      <c r="AW112" s="384"/>
      <c r="AX112" s="384"/>
      <c r="AY112" s="384"/>
      <c r="AZ112" s="384"/>
      <c r="BA112" s="384"/>
      <c r="BB112" s="384"/>
      <c r="BC112" s="384"/>
      <c r="BD112" s="384"/>
      <c r="BE112" s="384"/>
      <c r="BF112" s="384"/>
      <c r="BG112" s="384"/>
      <c r="BH112" s="384"/>
      <c r="BI112" s="384"/>
      <c r="BJ112" s="384"/>
      <c r="BK112" s="384"/>
      <c r="BL112" s="384"/>
      <c r="BM112" s="384"/>
      <c r="BN112" s="384"/>
      <c r="BO112" s="384"/>
      <c r="BP112" s="384"/>
      <c r="BQ112" s="384"/>
      <c r="BR112" s="384"/>
      <c r="BS112" s="384"/>
      <c r="BT112" s="384"/>
      <c r="BU112" s="384"/>
      <c r="BV112" s="384"/>
      <c r="BW112" s="384"/>
      <c r="BX112" s="394"/>
      <c r="BY112" s="395"/>
      <c r="BZ112" s="395"/>
      <c r="CA112" s="395"/>
      <c r="CB112" s="395"/>
      <c r="CC112" s="395"/>
      <c r="CD112" s="395"/>
      <c r="CE112" s="396"/>
      <c r="CF112" s="398"/>
      <c r="CG112" s="395"/>
      <c r="CH112" s="395"/>
      <c r="CI112" s="395"/>
      <c r="CJ112" s="395"/>
      <c r="CK112" s="395"/>
      <c r="CL112" s="395"/>
      <c r="CM112" s="395"/>
      <c r="CN112" s="395"/>
      <c r="CO112" s="395"/>
      <c r="CP112" s="395"/>
      <c r="CQ112" s="395"/>
      <c r="CR112" s="396"/>
      <c r="CS112" s="398" t="s">
        <v>318</v>
      </c>
      <c r="CT112" s="395"/>
      <c r="CU112" s="395"/>
      <c r="CV112" s="395"/>
      <c r="CW112" s="395"/>
      <c r="CX112" s="395"/>
      <c r="CY112" s="395"/>
      <c r="CZ112" s="395"/>
      <c r="DA112" s="395"/>
      <c r="DB112" s="395"/>
      <c r="DC112" s="395"/>
      <c r="DD112" s="395"/>
      <c r="DE112" s="396"/>
      <c r="DF112" s="388">
        <f>'310'!E11+'310'!E20+'310'!E30</f>
        <v>807611.67999999993</v>
      </c>
      <c r="DG112" s="389"/>
      <c r="DH112" s="389"/>
      <c r="DI112" s="389"/>
      <c r="DJ112" s="389"/>
      <c r="DK112" s="389"/>
      <c r="DL112" s="389"/>
      <c r="DM112" s="389"/>
      <c r="DN112" s="389"/>
      <c r="DO112" s="389"/>
      <c r="DP112" s="389"/>
      <c r="DQ112" s="389"/>
      <c r="DR112" s="390"/>
      <c r="DS112" s="388"/>
      <c r="DT112" s="389"/>
      <c r="DU112" s="389"/>
      <c r="DV112" s="389"/>
      <c r="DW112" s="389"/>
      <c r="DX112" s="389"/>
      <c r="DY112" s="389"/>
      <c r="DZ112" s="389"/>
      <c r="EA112" s="389"/>
      <c r="EB112" s="389"/>
      <c r="EC112" s="389"/>
      <c r="ED112" s="389"/>
      <c r="EE112" s="390"/>
      <c r="EF112" s="388"/>
      <c r="EG112" s="389"/>
      <c r="EH112" s="389"/>
      <c r="EI112" s="389"/>
      <c r="EJ112" s="389"/>
      <c r="EK112" s="389"/>
      <c r="EL112" s="389"/>
      <c r="EM112" s="389"/>
      <c r="EN112" s="389"/>
      <c r="EO112" s="389"/>
      <c r="EP112" s="389"/>
      <c r="EQ112" s="389"/>
      <c r="ER112" s="390"/>
      <c r="ES112" s="398"/>
      <c r="ET112" s="395"/>
      <c r="EU112" s="395"/>
      <c r="EV112" s="395"/>
      <c r="EW112" s="395"/>
      <c r="EX112" s="395"/>
      <c r="EY112" s="395"/>
      <c r="EZ112" s="395"/>
      <c r="FA112" s="395"/>
      <c r="FB112" s="395"/>
      <c r="FC112" s="395"/>
      <c r="FD112" s="395"/>
      <c r="FE112" s="403"/>
    </row>
    <row r="113" spans="1:161" s="107" customFormat="1" ht="11.25" hidden="1" customHeight="1" x14ac:dyDescent="0.2">
      <c r="A113" s="384" t="s">
        <v>323</v>
      </c>
      <c r="B113" s="384"/>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c r="AR113" s="384"/>
      <c r="AS113" s="384"/>
      <c r="AT113" s="384"/>
      <c r="AU113" s="384"/>
      <c r="AV113" s="384"/>
      <c r="AW113" s="384"/>
      <c r="AX113" s="384"/>
      <c r="AY113" s="384"/>
      <c r="AZ113" s="384"/>
      <c r="BA113" s="384"/>
      <c r="BB113" s="384"/>
      <c r="BC113" s="384"/>
      <c r="BD113" s="384"/>
      <c r="BE113" s="384"/>
      <c r="BF113" s="384"/>
      <c r="BG113" s="384"/>
      <c r="BH113" s="384"/>
      <c r="BI113" s="384"/>
      <c r="BJ113" s="384"/>
      <c r="BK113" s="384"/>
      <c r="BL113" s="384"/>
      <c r="BM113" s="384"/>
      <c r="BN113" s="384"/>
      <c r="BO113" s="384"/>
      <c r="BP113" s="384"/>
      <c r="BQ113" s="384"/>
      <c r="BR113" s="384"/>
      <c r="BS113" s="384"/>
      <c r="BT113" s="384"/>
      <c r="BU113" s="384"/>
      <c r="BV113" s="384"/>
      <c r="BW113" s="384"/>
      <c r="BX113" s="410"/>
      <c r="BY113" s="406"/>
      <c r="BZ113" s="406"/>
      <c r="CA113" s="406"/>
      <c r="CB113" s="406"/>
      <c r="CC113" s="406"/>
      <c r="CD113" s="406"/>
      <c r="CE113" s="411"/>
      <c r="CF113" s="405"/>
      <c r="CG113" s="406"/>
      <c r="CH113" s="406"/>
      <c r="CI113" s="406"/>
      <c r="CJ113" s="406"/>
      <c r="CK113" s="406"/>
      <c r="CL113" s="406"/>
      <c r="CM113" s="406"/>
      <c r="CN113" s="406"/>
      <c r="CO113" s="406"/>
      <c r="CP113" s="406"/>
      <c r="CQ113" s="406"/>
      <c r="CR113" s="411"/>
      <c r="CS113" s="405" t="s">
        <v>129</v>
      </c>
      <c r="CT113" s="406"/>
      <c r="CU113" s="406"/>
      <c r="CV113" s="406"/>
      <c r="CW113" s="406"/>
      <c r="CX113" s="406"/>
      <c r="CY113" s="406"/>
      <c r="CZ113" s="406"/>
      <c r="DA113" s="406"/>
      <c r="DB113" s="406"/>
      <c r="DC113" s="406"/>
      <c r="DD113" s="406"/>
      <c r="DE113" s="411"/>
      <c r="DF113" s="354">
        <f>DF115+DF116+DF117+DF118</f>
        <v>454808</v>
      </c>
      <c r="DG113" s="355"/>
      <c r="DH113" s="355"/>
      <c r="DI113" s="355"/>
      <c r="DJ113" s="355"/>
      <c r="DK113" s="355"/>
      <c r="DL113" s="355"/>
      <c r="DM113" s="355"/>
      <c r="DN113" s="355"/>
      <c r="DO113" s="355"/>
      <c r="DP113" s="355"/>
      <c r="DQ113" s="355"/>
      <c r="DR113" s="356"/>
      <c r="DS113" s="354">
        <f t="shared" ref="DS113" si="11">DS115+DS116+DS117+DS118</f>
        <v>0</v>
      </c>
      <c r="DT113" s="355"/>
      <c r="DU113" s="355"/>
      <c r="DV113" s="355"/>
      <c r="DW113" s="355"/>
      <c r="DX113" s="355"/>
      <c r="DY113" s="355"/>
      <c r="DZ113" s="355"/>
      <c r="EA113" s="355"/>
      <c r="EB113" s="355"/>
      <c r="EC113" s="355"/>
      <c r="ED113" s="355"/>
      <c r="EE113" s="356"/>
      <c r="EF113" s="354">
        <f t="shared" ref="EF113" si="12">EF115+EF116+EF117+EF118</f>
        <v>0</v>
      </c>
      <c r="EG113" s="355"/>
      <c r="EH113" s="355"/>
      <c r="EI113" s="355"/>
      <c r="EJ113" s="355"/>
      <c r="EK113" s="355"/>
      <c r="EL113" s="355"/>
      <c r="EM113" s="355"/>
      <c r="EN113" s="355"/>
      <c r="EO113" s="355"/>
      <c r="EP113" s="355"/>
      <c r="EQ113" s="355"/>
      <c r="ER113" s="356"/>
      <c r="ES113" s="405"/>
      <c r="ET113" s="406"/>
      <c r="EU113" s="406"/>
      <c r="EV113" s="406"/>
      <c r="EW113" s="406"/>
      <c r="EX113" s="406"/>
      <c r="EY113" s="406"/>
      <c r="EZ113" s="406"/>
      <c r="FA113" s="406"/>
      <c r="FB113" s="406"/>
      <c r="FC113" s="406"/>
      <c r="FD113" s="406"/>
      <c r="FE113" s="407"/>
    </row>
    <row r="114" spans="1:161" s="107" customFormat="1" ht="11.25" hidden="1" customHeight="1" x14ac:dyDescent="0.2">
      <c r="A114" s="408" t="s">
        <v>324</v>
      </c>
      <c r="B114" s="404"/>
      <c r="C114" s="404"/>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4"/>
      <c r="BT114" s="404"/>
      <c r="BU114" s="404"/>
      <c r="BV114" s="404"/>
      <c r="BW114" s="404"/>
      <c r="BX114" s="391"/>
      <c r="BY114" s="392"/>
      <c r="BZ114" s="392"/>
      <c r="CA114" s="392"/>
      <c r="CB114" s="392"/>
      <c r="CC114" s="392"/>
      <c r="CD114" s="392"/>
      <c r="CE114" s="392"/>
      <c r="CF114" s="397"/>
      <c r="CG114" s="392"/>
      <c r="CH114" s="392"/>
      <c r="CI114" s="392"/>
      <c r="CJ114" s="392"/>
      <c r="CK114" s="392"/>
      <c r="CL114" s="392"/>
      <c r="CM114" s="392"/>
      <c r="CN114" s="392"/>
      <c r="CO114" s="392"/>
      <c r="CP114" s="392"/>
      <c r="CQ114" s="392"/>
      <c r="CR114" s="392"/>
      <c r="CS114" s="397"/>
      <c r="CT114" s="392"/>
      <c r="CU114" s="392"/>
      <c r="CV114" s="392"/>
      <c r="CW114" s="392"/>
      <c r="CX114" s="392"/>
      <c r="CY114" s="392"/>
      <c r="CZ114" s="392"/>
      <c r="DA114" s="392"/>
      <c r="DB114" s="392"/>
      <c r="DC114" s="392"/>
      <c r="DD114" s="392"/>
      <c r="DE114" s="392"/>
      <c r="DF114" s="399"/>
      <c r="DG114" s="400"/>
      <c r="DH114" s="400"/>
      <c r="DI114" s="400"/>
      <c r="DJ114" s="400"/>
      <c r="DK114" s="400"/>
      <c r="DL114" s="400"/>
      <c r="DM114" s="400"/>
      <c r="DN114" s="400"/>
      <c r="DO114" s="400"/>
      <c r="DP114" s="400"/>
      <c r="DQ114" s="400"/>
      <c r="DR114" s="401"/>
      <c r="DS114" s="399"/>
      <c r="DT114" s="400"/>
      <c r="DU114" s="400"/>
      <c r="DV114" s="400"/>
      <c r="DW114" s="400"/>
      <c r="DX114" s="400"/>
      <c r="DY114" s="400"/>
      <c r="DZ114" s="400"/>
      <c r="EA114" s="400"/>
      <c r="EB114" s="400"/>
      <c r="EC114" s="400"/>
      <c r="ED114" s="400"/>
      <c r="EE114" s="401"/>
      <c r="EF114" s="399"/>
      <c r="EG114" s="400"/>
      <c r="EH114" s="400"/>
      <c r="EI114" s="400"/>
      <c r="EJ114" s="400"/>
      <c r="EK114" s="400"/>
      <c r="EL114" s="400"/>
      <c r="EM114" s="400"/>
      <c r="EN114" s="400"/>
      <c r="EO114" s="400"/>
      <c r="EP114" s="400"/>
      <c r="EQ114" s="400"/>
      <c r="ER114" s="401"/>
      <c r="ES114" s="397"/>
      <c r="ET114" s="392"/>
      <c r="EU114" s="392"/>
      <c r="EV114" s="392"/>
      <c r="EW114" s="392"/>
      <c r="EX114" s="392"/>
      <c r="EY114" s="392"/>
      <c r="EZ114" s="392"/>
      <c r="FA114" s="392"/>
      <c r="FB114" s="392"/>
      <c r="FC114" s="392"/>
      <c r="FD114" s="392"/>
      <c r="FE114" s="402"/>
    </row>
    <row r="115" spans="1:161" s="107" customFormat="1" ht="11.25" hidden="1" customHeight="1" x14ac:dyDescent="0.2">
      <c r="A115" s="409" t="s">
        <v>325</v>
      </c>
      <c r="B115" s="384"/>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384"/>
      <c r="AJ115" s="384"/>
      <c r="AK115" s="384"/>
      <c r="AL115" s="384"/>
      <c r="AM115" s="384"/>
      <c r="AN115" s="384"/>
      <c r="AO115" s="384"/>
      <c r="AP115" s="384"/>
      <c r="AQ115" s="384"/>
      <c r="AR115" s="384"/>
      <c r="AS115" s="384"/>
      <c r="AT115" s="384"/>
      <c r="AU115" s="384"/>
      <c r="AV115" s="384"/>
      <c r="AW115" s="384"/>
      <c r="AX115" s="384"/>
      <c r="AY115" s="384"/>
      <c r="AZ115" s="384"/>
      <c r="BA115" s="384"/>
      <c r="BB115" s="384"/>
      <c r="BC115" s="384"/>
      <c r="BD115" s="384"/>
      <c r="BE115" s="384"/>
      <c r="BF115" s="384"/>
      <c r="BG115" s="384"/>
      <c r="BH115" s="384"/>
      <c r="BI115" s="384"/>
      <c r="BJ115" s="384"/>
      <c r="BK115" s="384"/>
      <c r="BL115" s="384"/>
      <c r="BM115" s="384"/>
      <c r="BN115" s="384"/>
      <c r="BO115" s="384"/>
      <c r="BP115" s="384"/>
      <c r="BQ115" s="384"/>
      <c r="BR115" s="384"/>
      <c r="BS115" s="384"/>
      <c r="BT115" s="384"/>
      <c r="BU115" s="384"/>
      <c r="BV115" s="384"/>
      <c r="BW115" s="384"/>
      <c r="BX115" s="394"/>
      <c r="BY115" s="395"/>
      <c r="BZ115" s="395"/>
      <c r="CA115" s="395"/>
      <c r="CB115" s="395"/>
      <c r="CC115" s="395"/>
      <c r="CD115" s="395"/>
      <c r="CE115" s="395"/>
      <c r="CF115" s="398"/>
      <c r="CG115" s="395"/>
      <c r="CH115" s="395"/>
      <c r="CI115" s="395"/>
      <c r="CJ115" s="395"/>
      <c r="CK115" s="395"/>
      <c r="CL115" s="395"/>
      <c r="CM115" s="395"/>
      <c r="CN115" s="395"/>
      <c r="CO115" s="395"/>
      <c r="CP115" s="395"/>
      <c r="CQ115" s="395"/>
      <c r="CR115" s="395"/>
      <c r="CS115" s="398" t="s">
        <v>319</v>
      </c>
      <c r="CT115" s="395"/>
      <c r="CU115" s="395"/>
      <c r="CV115" s="395"/>
      <c r="CW115" s="395"/>
      <c r="CX115" s="395"/>
      <c r="CY115" s="395"/>
      <c r="CZ115" s="395"/>
      <c r="DA115" s="395"/>
      <c r="DB115" s="395"/>
      <c r="DC115" s="395"/>
      <c r="DD115" s="395"/>
      <c r="DE115" s="395"/>
      <c r="DF115" s="388">
        <f>'342'!E10+'342'!E19+'342'!E26</f>
        <v>438088</v>
      </c>
      <c r="DG115" s="389"/>
      <c r="DH115" s="389"/>
      <c r="DI115" s="389"/>
      <c r="DJ115" s="389"/>
      <c r="DK115" s="389"/>
      <c r="DL115" s="389"/>
      <c r="DM115" s="389"/>
      <c r="DN115" s="389"/>
      <c r="DO115" s="389"/>
      <c r="DP115" s="389"/>
      <c r="DQ115" s="389"/>
      <c r="DR115" s="390"/>
      <c r="DS115" s="388"/>
      <c r="DT115" s="389"/>
      <c r="DU115" s="389"/>
      <c r="DV115" s="389"/>
      <c r="DW115" s="389"/>
      <c r="DX115" s="389"/>
      <c r="DY115" s="389"/>
      <c r="DZ115" s="389"/>
      <c r="EA115" s="389"/>
      <c r="EB115" s="389"/>
      <c r="EC115" s="389"/>
      <c r="ED115" s="389"/>
      <c r="EE115" s="390"/>
      <c r="EF115" s="388"/>
      <c r="EG115" s="389"/>
      <c r="EH115" s="389"/>
      <c r="EI115" s="389"/>
      <c r="EJ115" s="389"/>
      <c r="EK115" s="389"/>
      <c r="EL115" s="389"/>
      <c r="EM115" s="389"/>
      <c r="EN115" s="389"/>
      <c r="EO115" s="389"/>
      <c r="EP115" s="389"/>
      <c r="EQ115" s="389"/>
      <c r="ER115" s="390"/>
      <c r="ES115" s="398"/>
      <c r="ET115" s="395"/>
      <c r="EU115" s="395"/>
      <c r="EV115" s="395"/>
      <c r="EW115" s="395"/>
      <c r="EX115" s="395"/>
      <c r="EY115" s="395"/>
      <c r="EZ115" s="395"/>
      <c r="FA115" s="395"/>
      <c r="FB115" s="395"/>
      <c r="FC115" s="395"/>
      <c r="FD115" s="395"/>
      <c r="FE115" s="403"/>
    </row>
    <row r="116" spans="1:161" s="107" customFormat="1" ht="11.25" hidden="1" customHeight="1" x14ac:dyDescent="0.2">
      <c r="A116" s="384" t="s">
        <v>326</v>
      </c>
      <c r="B116" s="384"/>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384"/>
      <c r="AJ116" s="384"/>
      <c r="AK116" s="384"/>
      <c r="AL116" s="384"/>
      <c r="AM116" s="384"/>
      <c r="AN116" s="384"/>
      <c r="AO116" s="384"/>
      <c r="AP116" s="384"/>
      <c r="AQ116" s="384"/>
      <c r="AR116" s="384"/>
      <c r="AS116" s="384"/>
      <c r="AT116" s="384"/>
      <c r="AU116" s="384"/>
      <c r="AV116" s="384"/>
      <c r="AW116" s="384"/>
      <c r="AX116" s="384"/>
      <c r="AY116" s="384"/>
      <c r="AZ116" s="384"/>
      <c r="BA116" s="384"/>
      <c r="BB116" s="384"/>
      <c r="BC116" s="384"/>
      <c r="BD116" s="384"/>
      <c r="BE116" s="384"/>
      <c r="BF116" s="384"/>
      <c r="BG116" s="384"/>
      <c r="BH116" s="384"/>
      <c r="BI116" s="384"/>
      <c r="BJ116" s="384"/>
      <c r="BK116" s="384"/>
      <c r="BL116" s="384"/>
      <c r="BM116" s="384"/>
      <c r="BN116" s="384"/>
      <c r="BO116" s="384"/>
      <c r="BP116" s="384"/>
      <c r="BQ116" s="384"/>
      <c r="BR116" s="384"/>
      <c r="BS116" s="384"/>
      <c r="BT116" s="384"/>
      <c r="BU116" s="384"/>
      <c r="BV116" s="384"/>
      <c r="BW116" s="384"/>
      <c r="BX116" s="394"/>
      <c r="BY116" s="395"/>
      <c r="BZ116" s="395"/>
      <c r="CA116" s="395"/>
      <c r="CB116" s="395"/>
      <c r="CC116" s="395"/>
      <c r="CD116" s="395"/>
      <c r="CE116" s="396"/>
      <c r="CF116" s="398"/>
      <c r="CG116" s="395"/>
      <c r="CH116" s="395"/>
      <c r="CI116" s="395"/>
      <c r="CJ116" s="395"/>
      <c r="CK116" s="395"/>
      <c r="CL116" s="395"/>
      <c r="CM116" s="395"/>
      <c r="CN116" s="395"/>
      <c r="CO116" s="395"/>
      <c r="CP116" s="395"/>
      <c r="CQ116" s="395"/>
      <c r="CR116" s="396"/>
      <c r="CS116" s="398" t="s">
        <v>320</v>
      </c>
      <c r="CT116" s="395"/>
      <c r="CU116" s="395"/>
      <c r="CV116" s="395"/>
      <c r="CW116" s="395"/>
      <c r="CX116" s="395"/>
      <c r="CY116" s="395"/>
      <c r="CZ116" s="395"/>
      <c r="DA116" s="395"/>
      <c r="DB116" s="395"/>
      <c r="DC116" s="395"/>
      <c r="DD116" s="395"/>
      <c r="DE116" s="396"/>
      <c r="DF116" s="388">
        <f>'344'!E10+'344'!E19+'344'!E26</f>
        <v>0</v>
      </c>
      <c r="DG116" s="389"/>
      <c r="DH116" s="389"/>
      <c r="DI116" s="389"/>
      <c r="DJ116" s="389"/>
      <c r="DK116" s="389"/>
      <c r="DL116" s="389"/>
      <c r="DM116" s="389"/>
      <c r="DN116" s="389"/>
      <c r="DO116" s="389"/>
      <c r="DP116" s="389"/>
      <c r="DQ116" s="389"/>
      <c r="DR116" s="390"/>
      <c r="DS116" s="388"/>
      <c r="DT116" s="389"/>
      <c r="DU116" s="389"/>
      <c r="DV116" s="389"/>
      <c r="DW116" s="389"/>
      <c r="DX116" s="389"/>
      <c r="DY116" s="389"/>
      <c r="DZ116" s="389"/>
      <c r="EA116" s="389"/>
      <c r="EB116" s="389"/>
      <c r="EC116" s="389"/>
      <c r="ED116" s="389"/>
      <c r="EE116" s="390"/>
      <c r="EF116" s="388"/>
      <c r="EG116" s="389"/>
      <c r="EH116" s="389"/>
      <c r="EI116" s="389"/>
      <c r="EJ116" s="389"/>
      <c r="EK116" s="389"/>
      <c r="EL116" s="389"/>
      <c r="EM116" s="389"/>
      <c r="EN116" s="389"/>
      <c r="EO116" s="389"/>
      <c r="EP116" s="389"/>
      <c r="EQ116" s="389"/>
      <c r="ER116" s="390"/>
      <c r="ES116" s="398"/>
      <c r="ET116" s="395"/>
      <c r="EU116" s="395"/>
      <c r="EV116" s="395"/>
      <c r="EW116" s="395"/>
      <c r="EX116" s="395"/>
      <c r="EY116" s="395"/>
      <c r="EZ116" s="395"/>
      <c r="FA116" s="395"/>
      <c r="FB116" s="395"/>
      <c r="FC116" s="395"/>
      <c r="FD116" s="395"/>
      <c r="FE116" s="403"/>
    </row>
    <row r="117" spans="1:161" s="107" customFormat="1" ht="11.25" hidden="1" customHeight="1" x14ac:dyDescent="0.2">
      <c r="A117" s="384" t="s">
        <v>327</v>
      </c>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384"/>
      <c r="AN117" s="384"/>
      <c r="AO117" s="384"/>
      <c r="AP117" s="384"/>
      <c r="AQ117" s="384"/>
      <c r="AR117" s="384"/>
      <c r="AS117" s="384"/>
      <c r="AT117" s="384"/>
      <c r="AU117" s="384"/>
      <c r="AV117" s="384"/>
      <c r="AW117" s="384"/>
      <c r="AX117" s="384"/>
      <c r="AY117" s="384"/>
      <c r="AZ117" s="384"/>
      <c r="BA117" s="384"/>
      <c r="BB117" s="384"/>
      <c r="BC117" s="384"/>
      <c r="BD117" s="384"/>
      <c r="BE117" s="384"/>
      <c r="BF117" s="384"/>
      <c r="BG117" s="384"/>
      <c r="BH117" s="384"/>
      <c r="BI117" s="384"/>
      <c r="BJ117" s="384"/>
      <c r="BK117" s="384"/>
      <c r="BL117" s="384"/>
      <c r="BM117" s="384"/>
      <c r="BN117" s="384"/>
      <c r="BO117" s="384"/>
      <c r="BP117" s="384"/>
      <c r="BQ117" s="384"/>
      <c r="BR117" s="384"/>
      <c r="BS117" s="384"/>
      <c r="BT117" s="384"/>
      <c r="BU117" s="384"/>
      <c r="BV117" s="384"/>
      <c r="BW117" s="384"/>
      <c r="BX117" s="394"/>
      <c r="BY117" s="395"/>
      <c r="BZ117" s="395"/>
      <c r="CA117" s="395"/>
      <c r="CB117" s="395"/>
      <c r="CC117" s="395"/>
      <c r="CD117" s="395"/>
      <c r="CE117" s="396"/>
      <c r="CF117" s="398"/>
      <c r="CG117" s="395"/>
      <c r="CH117" s="395"/>
      <c r="CI117" s="395"/>
      <c r="CJ117" s="395"/>
      <c r="CK117" s="395"/>
      <c r="CL117" s="395"/>
      <c r="CM117" s="395"/>
      <c r="CN117" s="395"/>
      <c r="CO117" s="395"/>
      <c r="CP117" s="395"/>
      <c r="CQ117" s="395"/>
      <c r="CR117" s="396"/>
      <c r="CS117" s="398" t="s">
        <v>321</v>
      </c>
      <c r="CT117" s="395"/>
      <c r="CU117" s="395"/>
      <c r="CV117" s="395"/>
      <c r="CW117" s="395"/>
      <c r="CX117" s="395"/>
      <c r="CY117" s="395"/>
      <c r="CZ117" s="395"/>
      <c r="DA117" s="395"/>
      <c r="DB117" s="395"/>
      <c r="DC117" s="395"/>
      <c r="DD117" s="395"/>
      <c r="DE117" s="396"/>
      <c r="DF117" s="388">
        <f>'346'!E10+'346'!E21+'346'!E28</f>
        <v>0</v>
      </c>
      <c r="DG117" s="389"/>
      <c r="DH117" s="389"/>
      <c r="DI117" s="389"/>
      <c r="DJ117" s="389"/>
      <c r="DK117" s="389"/>
      <c r="DL117" s="389"/>
      <c r="DM117" s="389"/>
      <c r="DN117" s="389"/>
      <c r="DO117" s="389"/>
      <c r="DP117" s="389"/>
      <c r="DQ117" s="389"/>
      <c r="DR117" s="390"/>
      <c r="DS117" s="388"/>
      <c r="DT117" s="389"/>
      <c r="DU117" s="389"/>
      <c r="DV117" s="389"/>
      <c r="DW117" s="389"/>
      <c r="DX117" s="389"/>
      <c r="DY117" s="389"/>
      <c r="DZ117" s="389"/>
      <c r="EA117" s="389"/>
      <c r="EB117" s="389"/>
      <c r="EC117" s="389"/>
      <c r="ED117" s="389"/>
      <c r="EE117" s="390"/>
      <c r="EF117" s="388"/>
      <c r="EG117" s="389"/>
      <c r="EH117" s="389"/>
      <c r="EI117" s="389"/>
      <c r="EJ117" s="389"/>
      <c r="EK117" s="389"/>
      <c r="EL117" s="389"/>
      <c r="EM117" s="389"/>
      <c r="EN117" s="389"/>
      <c r="EO117" s="389"/>
      <c r="EP117" s="389"/>
      <c r="EQ117" s="389"/>
      <c r="ER117" s="390"/>
      <c r="ES117" s="398"/>
      <c r="ET117" s="395"/>
      <c r="EU117" s="395"/>
      <c r="EV117" s="395"/>
      <c r="EW117" s="395"/>
      <c r="EX117" s="395"/>
      <c r="EY117" s="395"/>
      <c r="EZ117" s="395"/>
      <c r="FA117" s="395"/>
      <c r="FB117" s="395"/>
      <c r="FC117" s="395"/>
      <c r="FD117" s="395"/>
      <c r="FE117" s="403"/>
    </row>
    <row r="118" spans="1:161" s="107" customFormat="1" ht="11.25" hidden="1" customHeight="1" x14ac:dyDescent="0.2">
      <c r="A118" s="384" t="s">
        <v>328</v>
      </c>
      <c r="B118" s="384"/>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384"/>
      <c r="AJ118" s="384"/>
      <c r="AK118" s="384"/>
      <c r="AL118" s="384"/>
      <c r="AM118" s="384"/>
      <c r="AN118" s="384"/>
      <c r="AO118" s="384"/>
      <c r="AP118" s="384"/>
      <c r="AQ118" s="384"/>
      <c r="AR118" s="384"/>
      <c r="AS118" s="384"/>
      <c r="AT118" s="384"/>
      <c r="AU118" s="384"/>
      <c r="AV118" s="384"/>
      <c r="AW118" s="384"/>
      <c r="AX118" s="384"/>
      <c r="AY118" s="384"/>
      <c r="AZ118" s="384"/>
      <c r="BA118" s="384"/>
      <c r="BB118" s="384"/>
      <c r="BC118" s="384"/>
      <c r="BD118" s="384"/>
      <c r="BE118" s="384"/>
      <c r="BF118" s="384"/>
      <c r="BG118" s="384"/>
      <c r="BH118" s="384"/>
      <c r="BI118" s="384"/>
      <c r="BJ118" s="384"/>
      <c r="BK118" s="384"/>
      <c r="BL118" s="384"/>
      <c r="BM118" s="384"/>
      <c r="BN118" s="384"/>
      <c r="BO118" s="384"/>
      <c r="BP118" s="384"/>
      <c r="BQ118" s="384"/>
      <c r="BR118" s="384"/>
      <c r="BS118" s="384"/>
      <c r="BT118" s="384"/>
      <c r="BU118" s="384"/>
      <c r="BV118" s="384"/>
      <c r="BW118" s="384"/>
      <c r="BX118" s="394"/>
      <c r="BY118" s="395"/>
      <c r="BZ118" s="395"/>
      <c r="CA118" s="395"/>
      <c r="CB118" s="395"/>
      <c r="CC118" s="395"/>
      <c r="CD118" s="395"/>
      <c r="CE118" s="396"/>
      <c r="CF118" s="398"/>
      <c r="CG118" s="395"/>
      <c r="CH118" s="395"/>
      <c r="CI118" s="395"/>
      <c r="CJ118" s="395"/>
      <c r="CK118" s="395"/>
      <c r="CL118" s="395"/>
      <c r="CM118" s="395"/>
      <c r="CN118" s="395"/>
      <c r="CO118" s="395"/>
      <c r="CP118" s="395"/>
      <c r="CQ118" s="395"/>
      <c r="CR118" s="396"/>
      <c r="CS118" s="398" t="s">
        <v>322</v>
      </c>
      <c r="CT118" s="395"/>
      <c r="CU118" s="395"/>
      <c r="CV118" s="395"/>
      <c r="CW118" s="395"/>
      <c r="CX118" s="395"/>
      <c r="CY118" s="395"/>
      <c r="CZ118" s="395"/>
      <c r="DA118" s="395"/>
      <c r="DB118" s="395"/>
      <c r="DC118" s="395"/>
      <c r="DD118" s="395"/>
      <c r="DE118" s="396"/>
      <c r="DF118" s="388">
        <f>'349'!E10+'349'!E19+'349'!E26</f>
        <v>16720</v>
      </c>
      <c r="DG118" s="389"/>
      <c r="DH118" s="389"/>
      <c r="DI118" s="389"/>
      <c r="DJ118" s="389"/>
      <c r="DK118" s="389"/>
      <c r="DL118" s="389"/>
      <c r="DM118" s="389"/>
      <c r="DN118" s="389"/>
      <c r="DO118" s="389"/>
      <c r="DP118" s="389"/>
      <c r="DQ118" s="389"/>
      <c r="DR118" s="390"/>
      <c r="DS118" s="388"/>
      <c r="DT118" s="389"/>
      <c r="DU118" s="389"/>
      <c r="DV118" s="389"/>
      <c r="DW118" s="389"/>
      <c r="DX118" s="389"/>
      <c r="DY118" s="389"/>
      <c r="DZ118" s="389"/>
      <c r="EA118" s="389"/>
      <c r="EB118" s="389"/>
      <c r="EC118" s="389"/>
      <c r="ED118" s="389"/>
      <c r="EE118" s="390"/>
      <c r="EF118" s="388"/>
      <c r="EG118" s="389"/>
      <c r="EH118" s="389"/>
      <c r="EI118" s="389"/>
      <c r="EJ118" s="389"/>
      <c r="EK118" s="389"/>
      <c r="EL118" s="389"/>
      <c r="EM118" s="389"/>
      <c r="EN118" s="389"/>
      <c r="EO118" s="389"/>
      <c r="EP118" s="389"/>
      <c r="EQ118" s="389"/>
      <c r="ER118" s="390"/>
      <c r="ES118" s="398"/>
      <c r="ET118" s="395"/>
      <c r="EU118" s="395"/>
      <c r="EV118" s="395"/>
      <c r="EW118" s="395"/>
      <c r="EX118" s="395"/>
      <c r="EY118" s="395"/>
      <c r="EZ118" s="395"/>
      <c r="FA118" s="395"/>
      <c r="FB118" s="395"/>
      <c r="FC118" s="395"/>
      <c r="FD118" s="395"/>
      <c r="FE118" s="403"/>
    </row>
    <row r="119" spans="1:161" s="175" customFormat="1" ht="11.25" customHeight="1" x14ac:dyDescent="0.2">
      <c r="A119" s="176"/>
      <c r="B119" s="176"/>
      <c r="C119" s="176"/>
      <c r="D119" s="176"/>
      <c r="E119" s="176"/>
      <c r="F119" s="176" t="s">
        <v>177</v>
      </c>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6"/>
      <c r="BU119" s="176"/>
      <c r="BV119" s="176"/>
      <c r="BW119" s="176"/>
      <c r="BX119" s="177"/>
      <c r="BY119" s="178"/>
      <c r="BZ119" s="178"/>
      <c r="CA119" s="178"/>
      <c r="CB119" s="178"/>
      <c r="CC119" s="178"/>
      <c r="CD119" s="178"/>
      <c r="CE119" s="179"/>
      <c r="CF119" s="180"/>
      <c r="CG119" s="178"/>
      <c r="CH119" s="178"/>
      <c r="CI119" s="178"/>
      <c r="CJ119" s="178"/>
      <c r="CK119" s="178"/>
      <c r="CL119" s="178"/>
      <c r="CM119" s="178"/>
      <c r="CN119" s="178"/>
      <c r="CO119" s="178"/>
      <c r="CP119" s="178"/>
      <c r="CQ119" s="178"/>
      <c r="CR119" s="179"/>
      <c r="CS119" s="180"/>
      <c r="CT119" s="178"/>
      <c r="CU119" s="178"/>
      <c r="CV119" s="178"/>
      <c r="CW119" s="178"/>
      <c r="CX119" s="178"/>
      <c r="CY119" s="178"/>
      <c r="CZ119" s="178"/>
      <c r="DA119" s="178"/>
      <c r="DB119" s="178"/>
      <c r="DC119" s="178"/>
      <c r="DD119" s="178"/>
      <c r="DE119" s="179"/>
      <c r="DF119" s="181"/>
      <c r="DG119" s="182"/>
      <c r="DH119" s="182"/>
      <c r="DI119" s="182"/>
      <c r="DJ119" s="182"/>
      <c r="DK119" s="182"/>
      <c r="DL119" s="182"/>
      <c r="DM119" s="182"/>
      <c r="DN119" s="182"/>
      <c r="DO119" s="182"/>
      <c r="DP119" s="182"/>
      <c r="DQ119" s="182"/>
      <c r="DR119" s="183"/>
      <c r="DS119" s="181"/>
      <c r="DT119" s="182"/>
      <c r="DU119" s="182"/>
      <c r="DV119" s="182"/>
      <c r="DW119" s="182"/>
      <c r="DX119" s="182"/>
      <c r="DY119" s="182"/>
      <c r="DZ119" s="182"/>
      <c r="EA119" s="182"/>
      <c r="EB119" s="182"/>
      <c r="EC119" s="182"/>
      <c r="ED119" s="182"/>
      <c r="EE119" s="183"/>
      <c r="EF119" s="181"/>
      <c r="EG119" s="182"/>
      <c r="EH119" s="182"/>
      <c r="EI119" s="182"/>
      <c r="EJ119" s="182"/>
      <c r="EK119" s="182"/>
      <c r="EL119" s="182"/>
      <c r="EM119" s="182"/>
      <c r="EN119" s="182"/>
      <c r="EO119" s="182"/>
      <c r="EP119" s="182"/>
      <c r="EQ119" s="182"/>
      <c r="ER119" s="183"/>
      <c r="ES119" s="412"/>
      <c r="ET119" s="413"/>
      <c r="EU119" s="413"/>
      <c r="EV119" s="413"/>
      <c r="EW119" s="413"/>
      <c r="EX119" s="413"/>
      <c r="EY119" s="413"/>
      <c r="EZ119" s="413"/>
      <c r="FA119" s="413"/>
      <c r="FB119" s="413"/>
      <c r="FC119" s="413"/>
      <c r="FD119" s="413"/>
      <c r="FE119" s="414"/>
    </row>
    <row r="120" spans="1:161" s="107" customFormat="1" x14ac:dyDescent="0.2">
      <c r="A120" s="362" t="s">
        <v>511</v>
      </c>
      <c r="B120" s="363"/>
      <c r="C120" s="363"/>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c r="AM120" s="363"/>
      <c r="AN120" s="363"/>
      <c r="AO120" s="363"/>
      <c r="AP120" s="363"/>
      <c r="AQ120" s="363"/>
      <c r="AR120" s="363"/>
      <c r="AS120" s="363"/>
      <c r="AT120" s="363"/>
      <c r="AU120" s="363"/>
      <c r="AV120" s="363"/>
      <c r="AW120" s="363"/>
      <c r="AX120" s="363"/>
      <c r="AY120" s="363"/>
      <c r="AZ120" s="363"/>
      <c r="BA120" s="363"/>
      <c r="BB120" s="363"/>
      <c r="BC120" s="363"/>
      <c r="BD120" s="363"/>
      <c r="BE120" s="363"/>
      <c r="BF120" s="363"/>
      <c r="BG120" s="363"/>
      <c r="BH120" s="363"/>
      <c r="BI120" s="363"/>
      <c r="BJ120" s="363"/>
      <c r="BK120" s="363"/>
      <c r="BL120" s="363"/>
      <c r="BM120" s="363"/>
      <c r="BN120" s="363"/>
      <c r="BO120" s="363"/>
      <c r="BP120" s="363"/>
      <c r="BQ120" s="363"/>
      <c r="BR120" s="363"/>
      <c r="BS120" s="363"/>
      <c r="BT120" s="363"/>
      <c r="BU120" s="363"/>
      <c r="BV120" s="363"/>
      <c r="BW120" s="363"/>
      <c r="BX120" s="364" t="s">
        <v>99</v>
      </c>
      <c r="BY120" s="365"/>
      <c r="BZ120" s="365"/>
      <c r="CA120" s="365"/>
      <c r="CB120" s="365"/>
      <c r="CC120" s="365"/>
      <c r="CD120" s="365"/>
      <c r="CE120" s="366"/>
      <c r="CF120" s="367" t="s">
        <v>176</v>
      </c>
      <c r="CG120" s="365"/>
      <c r="CH120" s="365"/>
      <c r="CI120" s="365"/>
      <c r="CJ120" s="365"/>
      <c r="CK120" s="365"/>
      <c r="CL120" s="365"/>
      <c r="CM120" s="365"/>
      <c r="CN120" s="365"/>
      <c r="CO120" s="365"/>
      <c r="CP120" s="365"/>
      <c r="CQ120" s="365"/>
      <c r="CR120" s="366"/>
      <c r="CS120" s="367"/>
      <c r="CT120" s="365"/>
      <c r="CU120" s="365"/>
      <c r="CV120" s="365"/>
      <c r="CW120" s="365"/>
      <c r="CX120" s="365"/>
      <c r="CY120" s="365"/>
      <c r="CZ120" s="365"/>
      <c r="DA120" s="365"/>
      <c r="DB120" s="365"/>
      <c r="DC120" s="365"/>
      <c r="DD120" s="365"/>
      <c r="DE120" s="366"/>
      <c r="DF120" s="354">
        <f>DF122+DF123+DF124+DF125+DF126+DF127+DF128+DF130+DF131+DF129</f>
        <v>2789604</v>
      </c>
      <c r="DG120" s="355"/>
      <c r="DH120" s="355"/>
      <c r="DI120" s="355"/>
      <c r="DJ120" s="355"/>
      <c r="DK120" s="355"/>
      <c r="DL120" s="355"/>
      <c r="DM120" s="355"/>
      <c r="DN120" s="355"/>
      <c r="DO120" s="355"/>
      <c r="DP120" s="355"/>
      <c r="DQ120" s="355"/>
      <c r="DR120" s="356"/>
      <c r="DS120" s="354">
        <f>DS122+DS123+DS124+DS125+DS126+DS127+DS128+DS130+DS131</f>
        <v>1110712</v>
      </c>
      <c r="DT120" s="355"/>
      <c r="DU120" s="355"/>
      <c r="DV120" s="355"/>
      <c r="DW120" s="355"/>
      <c r="DX120" s="355"/>
      <c r="DY120" s="355"/>
      <c r="DZ120" s="355"/>
      <c r="EA120" s="355"/>
      <c r="EB120" s="355"/>
      <c r="EC120" s="355"/>
      <c r="ED120" s="355"/>
      <c r="EE120" s="356"/>
      <c r="EF120" s="354">
        <f>EF122+EF123+EF124+EF125+EF126+EF127+EF128+EF130+EF131</f>
        <v>1320954</v>
      </c>
      <c r="EG120" s="355"/>
      <c r="EH120" s="355"/>
      <c r="EI120" s="355"/>
      <c r="EJ120" s="355"/>
      <c r="EK120" s="355"/>
      <c r="EL120" s="355"/>
      <c r="EM120" s="355"/>
      <c r="EN120" s="355"/>
      <c r="EO120" s="355"/>
      <c r="EP120" s="355"/>
      <c r="EQ120" s="355"/>
      <c r="ER120" s="356"/>
      <c r="ES120" s="357" t="s">
        <v>48</v>
      </c>
      <c r="ET120" s="358"/>
      <c r="EU120" s="358"/>
      <c r="EV120" s="358"/>
      <c r="EW120" s="358"/>
      <c r="EX120" s="358"/>
      <c r="EY120" s="358"/>
      <c r="EZ120" s="358"/>
      <c r="FA120" s="358"/>
      <c r="FB120" s="358"/>
      <c r="FC120" s="358"/>
      <c r="FD120" s="358"/>
      <c r="FE120" s="359"/>
    </row>
    <row r="121" spans="1:161" s="107" customFormat="1" ht="11.25" customHeight="1" x14ac:dyDescent="0.2">
      <c r="A121" s="160"/>
      <c r="B121" s="160"/>
      <c r="C121" s="160"/>
      <c r="D121" s="160"/>
      <c r="E121" s="160"/>
      <c r="F121" s="160" t="s">
        <v>56</v>
      </c>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1"/>
      <c r="BY121" s="162"/>
      <c r="BZ121" s="162"/>
      <c r="CA121" s="162"/>
      <c r="CB121" s="162"/>
      <c r="CC121" s="162"/>
      <c r="CD121" s="162"/>
      <c r="CE121" s="163"/>
      <c r="CF121" s="164"/>
      <c r="CG121" s="162"/>
      <c r="CH121" s="162"/>
      <c r="CI121" s="162"/>
      <c r="CJ121" s="162"/>
      <c r="CK121" s="162"/>
      <c r="CL121" s="162"/>
      <c r="CM121" s="162"/>
      <c r="CN121" s="162"/>
      <c r="CO121" s="162"/>
      <c r="CP121" s="162"/>
      <c r="CQ121" s="162"/>
      <c r="CR121" s="163"/>
      <c r="CS121" s="164"/>
      <c r="CT121" s="162"/>
      <c r="CU121" s="162"/>
      <c r="CV121" s="162"/>
      <c r="CW121" s="162"/>
      <c r="CX121" s="162"/>
      <c r="CY121" s="162"/>
      <c r="CZ121" s="162"/>
      <c r="DA121" s="162"/>
      <c r="DB121" s="162"/>
      <c r="DC121" s="162"/>
      <c r="DD121" s="162"/>
      <c r="DE121" s="163"/>
      <c r="DF121" s="165"/>
      <c r="DG121" s="166"/>
      <c r="DH121" s="166"/>
      <c r="DI121" s="166"/>
      <c r="DJ121" s="166"/>
      <c r="DK121" s="166"/>
      <c r="DL121" s="166"/>
      <c r="DM121" s="166"/>
      <c r="DN121" s="166"/>
      <c r="DO121" s="166"/>
      <c r="DP121" s="166"/>
      <c r="DQ121" s="166"/>
      <c r="DR121" s="167"/>
      <c r="DS121" s="165"/>
      <c r="DT121" s="166"/>
      <c r="DU121" s="166"/>
      <c r="DV121" s="166"/>
      <c r="DW121" s="166"/>
      <c r="DX121" s="166"/>
      <c r="DY121" s="166"/>
      <c r="DZ121" s="166"/>
      <c r="EA121" s="166"/>
      <c r="EB121" s="166"/>
      <c r="EC121" s="166"/>
      <c r="ED121" s="166"/>
      <c r="EE121" s="167"/>
      <c r="EF121" s="165"/>
      <c r="EG121" s="166"/>
      <c r="EH121" s="166"/>
      <c r="EI121" s="166"/>
      <c r="EJ121" s="166"/>
      <c r="EK121" s="166"/>
      <c r="EL121" s="166"/>
      <c r="EM121" s="166"/>
      <c r="EN121" s="166"/>
      <c r="EO121" s="166"/>
      <c r="EP121" s="166"/>
      <c r="EQ121" s="166"/>
      <c r="ER121" s="167"/>
      <c r="ES121" s="367"/>
      <c r="ET121" s="365"/>
      <c r="EU121" s="365"/>
      <c r="EV121" s="365"/>
      <c r="EW121" s="365"/>
      <c r="EX121" s="365"/>
      <c r="EY121" s="365"/>
      <c r="EZ121" s="365"/>
      <c r="FA121" s="365"/>
      <c r="FB121" s="365"/>
      <c r="FC121" s="365"/>
      <c r="FD121" s="365"/>
      <c r="FE121" s="415"/>
    </row>
    <row r="122" spans="1:161" s="107" customFormat="1" x14ac:dyDescent="0.2">
      <c r="A122" s="362" t="s">
        <v>514</v>
      </c>
      <c r="B122" s="363"/>
      <c r="C122" s="363"/>
      <c r="D122" s="363"/>
      <c r="E122" s="363"/>
      <c r="F122" s="363"/>
      <c r="G122" s="363"/>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3"/>
      <c r="AY122" s="363"/>
      <c r="AZ122" s="363"/>
      <c r="BA122" s="363"/>
      <c r="BB122" s="363"/>
      <c r="BC122" s="363"/>
      <c r="BD122" s="363"/>
      <c r="BE122" s="363"/>
      <c r="BF122" s="363"/>
      <c r="BG122" s="363"/>
      <c r="BH122" s="363"/>
      <c r="BI122" s="363"/>
      <c r="BJ122" s="363"/>
      <c r="BK122" s="363"/>
      <c r="BL122" s="363"/>
      <c r="BM122" s="363"/>
      <c r="BN122" s="363"/>
      <c r="BO122" s="363"/>
      <c r="BP122" s="363"/>
      <c r="BQ122" s="363"/>
      <c r="BR122" s="363"/>
      <c r="BS122" s="363"/>
      <c r="BT122" s="363"/>
      <c r="BU122" s="363"/>
      <c r="BV122" s="363"/>
      <c r="BW122" s="363"/>
      <c r="BX122" s="364" t="s">
        <v>99</v>
      </c>
      <c r="BY122" s="365"/>
      <c r="BZ122" s="365"/>
      <c r="CA122" s="365"/>
      <c r="CB122" s="365"/>
      <c r="CC122" s="365"/>
      <c r="CD122" s="365"/>
      <c r="CE122" s="366"/>
      <c r="CF122" s="367" t="s">
        <v>176</v>
      </c>
      <c r="CG122" s="365"/>
      <c r="CH122" s="365"/>
      <c r="CI122" s="365"/>
      <c r="CJ122" s="365"/>
      <c r="CK122" s="365"/>
      <c r="CL122" s="365"/>
      <c r="CM122" s="365"/>
      <c r="CN122" s="365"/>
      <c r="CO122" s="365"/>
      <c r="CP122" s="365"/>
      <c r="CQ122" s="365"/>
      <c r="CR122" s="366"/>
      <c r="CS122" s="367" t="s">
        <v>311</v>
      </c>
      <c r="CT122" s="365"/>
      <c r="CU122" s="365"/>
      <c r="CV122" s="365"/>
      <c r="CW122" s="365"/>
      <c r="CX122" s="365"/>
      <c r="CY122" s="365"/>
      <c r="CZ122" s="365"/>
      <c r="DA122" s="365"/>
      <c r="DB122" s="365"/>
      <c r="DC122" s="365"/>
      <c r="DD122" s="365"/>
      <c r="DE122" s="366"/>
      <c r="DF122" s="354">
        <f>'221'!F13</f>
        <v>7461</v>
      </c>
      <c r="DG122" s="355"/>
      <c r="DH122" s="355"/>
      <c r="DI122" s="355"/>
      <c r="DJ122" s="355"/>
      <c r="DK122" s="355"/>
      <c r="DL122" s="355"/>
      <c r="DM122" s="355"/>
      <c r="DN122" s="355"/>
      <c r="DO122" s="355"/>
      <c r="DP122" s="355"/>
      <c r="DQ122" s="355"/>
      <c r="DR122" s="356"/>
      <c r="DS122" s="354"/>
      <c r="DT122" s="355"/>
      <c r="DU122" s="355"/>
      <c r="DV122" s="355"/>
      <c r="DW122" s="355"/>
      <c r="DX122" s="355"/>
      <c r="DY122" s="355"/>
      <c r="DZ122" s="355"/>
      <c r="EA122" s="355"/>
      <c r="EB122" s="355"/>
      <c r="EC122" s="355"/>
      <c r="ED122" s="355"/>
      <c r="EE122" s="356"/>
      <c r="EF122" s="354"/>
      <c r="EG122" s="355"/>
      <c r="EH122" s="355"/>
      <c r="EI122" s="355"/>
      <c r="EJ122" s="355"/>
      <c r="EK122" s="355"/>
      <c r="EL122" s="355"/>
      <c r="EM122" s="355"/>
      <c r="EN122" s="355"/>
      <c r="EO122" s="355"/>
      <c r="EP122" s="355"/>
      <c r="EQ122" s="355"/>
      <c r="ER122" s="356"/>
      <c r="ES122" s="357" t="s">
        <v>48</v>
      </c>
      <c r="ET122" s="358"/>
      <c r="EU122" s="358"/>
      <c r="EV122" s="358"/>
      <c r="EW122" s="358"/>
      <c r="EX122" s="358"/>
      <c r="EY122" s="358"/>
      <c r="EZ122" s="358"/>
      <c r="FA122" s="358"/>
      <c r="FB122" s="358"/>
      <c r="FC122" s="358"/>
      <c r="FD122" s="358"/>
      <c r="FE122" s="359"/>
    </row>
    <row r="123" spans="1:161" s="107" customFormat="1" x14ac:dyDescent="0.2">
      <c r="A123" s="362" t="s">
        <v>515</v>
      </c>
      <c r="B123" s="363"/>
      <c r="C123" s="363"/>
      <c r="D123" s="363"/>
      <c r="E123" s="363"/>
      <c r="F123" s="363"/>
      <c r="G123" s="363"/>
      <c r="H123" s="363"/>
      <c r="I123" s="363"/>
      <c r="J123" s="363"/>
      <c r="K123" s="363"/>
      <c r="L123" s="363"/>
      <c r="M123" s="363"/>
      <c r="N123" s="363"/>
      <c r="O123" s="363"/>
      <c r="P123" s="363"/>
      <c r="Q123" s="363"/>
      <c r="R123" s="363"/>
      <c r="S123" s="363"/>
      <c r="T123" s="363"/>
      <c r="U123" s="363"/>
      <c r="V123" s="363"/>
      <c r="W123" s="363"/>
      <c r="X123" s="363"/>
      <c r="Y123" s="363"/>
      <c r="Z123" s="363"/>
      <c r="AA123" s="363"/>
      <c r="AB123" s="363"/>
      <c r="AC123" s="363"/>
      <c r="AD123" s="363"/>
      <c r="AE123" s="363"/>
      <c r="AF123" s="363"/>
      <c r="AG123" s="363"/>
      <c r="AH123" s="363"/>
      <c r="AI123" s="363"/>
      <c r="AJ123" s="363"/>
      <c r="AK123" s="363"/>
      <c r="AL123" s="363"/>
      <c r="AM123" s="363"/>
      <c r="AN123" s="363"/>
      <c r="AO123" s="363"/>
      <c r="AP123" s="363"/>
      <c r="AQ123" s="363"/>
      <c r="AR123" s="363"/>
      <c r="AS123" s="363"/>
      <c r="AT123" s="363"/>
      <c r="AU123" s="363"/>
      <c r="AV123" s="363"/>
      <c r="AW123" s="363"/>
      <c r="AX123" s="363"/>
      <c r="AY123" s="363"/>
      <c r="AZ123" s="363"/>
      <c r="BA123" s="363"/>
      <c r="BB123" s="363"/>
      <c r="BC123" s="363"/>
      <c r="BD123" s="363"/>
      <c r="BE123" s="363"/>
      <c r="BF123" s="363"/>
      <c r="BG123" s="363"/>
      <c r="BH123" s="363"/>
      <c r="BI123" s="363"/>
      <c r="BJ123" s="363"/>
      <c r="BK123" s="363"/>
      <c r="BL123" s="363"/>
      <c r="BM123" s="363"/>
      <c r="BN123" s="363"/>
      <c r="BO123" s="363"/>
      <c r="BP123" s="363"/>
      <c r="BQ123" s="363"/>
      <c r="BR123" s="363"/>
      <c r="BS123" s="363"/>
      <c r="BT123" s="363"/>
      <c r="BU123" s="363"/>
      <c r="BV123" s="363"/>
      <c r="BW123" s="363"/>
      <c r="BX123" s="364" t="s">
        <v>99</v>
      </c>
      <c r="BY123" s="365"/>
      <c r="BZ123" s="365"/>
      <c r="CA123" s="365"/>
      <c r="CB123" s="365"/>
      <c r="CC123" s="365"/>
      <c r="CD123" s="365"/>
      <c r="CE123" s="366"/>
      <c r="CF123" s="367" t="s">
        <v>176</v>
      </c>
      <c r="CG123" s="365"/>
      <c r="CH123" s="365"/>
      <c r="CI123" s="365"/>
      <c r="CJ123" s="365"/>
      <c r="CK123" s="365"/>
      <c r="CL123" s="365"/>
      <c r="CM123" s="365"/>
      <c r="CN123" s="365"/>
      <c r="CO123" s="365"/>
      <c r="CP123" s="365"/>
      <c r="CQ123" s="365"/>
      <c r="CR123" s="366"/>
      <c r="CS123" s="367" t="s">
        <v>312</v>
      </c>
      <c r="CT123" s="365"/>
      <c r="CU123" s="365"/>
      <c r="CV123" s="365"/>
      <c r="CW123" s="365"/>
      <c r="CX123" s="365"/>
      <c r="CY123" s="365"/>
      <c r="CZ123" s="365"/>
      <c r="DA123" s="365"/>
      <c r="DB123" s="365"/>
      <c r="DC123" s="365"/>
      <c r="DD123" s="365"/>
      <c r="DE123" s="366"/>
      <c r="DF123" s="354">
        <f>'223'!F9</f>
        <v>1450110</v>
      </c>
      <c r="DG123" s="355"/>
      <c r="DH123" s="355"/>
      <c r="DI123" s="355"/>
      <c r="DJ123" s="355"/>
      <c r="DK123" s="355"/>
      <c r="DL123" s="355"/>
      <c r="DM123" s="355"/>
      <c r="DN123" s="355"/>
      <c r="DO123" s="355"/>
      <c r="DP123" s="355"/>
      <c r="DQ123" s="355"/>
      <c r="DR123" s="356"/>
      <c r="DS123" s="354">
        <v>600379</v>
      </c>
      <c r="DT123" s="355"/>
      <c r="DU123" s="355"/>
      <c r="DV123" s="355"/>
      <c r="DW123" s="355"/>
      <c r="DX123" s="355"/>
      <c r="DY123" s="355"/>
      <c r="DZ123" s="355"/>
      <c r="EA123" s="355"/>
      <c r="EB123" s="355"/>
      <c r="EC123" s="355"/>
      <c r="ED123" s="355"/>
      <c r="EE123" s="356"/>
      <c r="EF123" s="354">
        <v>810621</v>
      </c>
      <c r="EG123" s="355"/>
      <c r="EH123" s="355"/>
      <c r="EI123" s="355"/>
      <c r="EJ123" s="355"/>
      <c r="EK123" s="355"/>
      <c r="EL123" s="355"/>
      <c r="EM123" s="355"/>
      <c r="EN123" s="355"/>
      <c r="EO123" s="355"/>
      <c r="EP123" s="355"/>
      <c r="EQ123" s="355"/>
      <c r="ER123" s="356"/>
      <c r="ES123" s="357" t="s">
        <v>48</v>
      </c>
      <c r="ET123" s="358"/>
      <c r="EU123" s="358"/>
      <c r="EV123" s="358"/>
      <c r="EW123" s="358"/>
      <c r="EX123" s="358"/>
      <c r="EY123" s="358"/>
      <c r="EZ123" s="358"/>
      <c r="FA123" s="358"/>
      <c r="FB123" s="358"/>
      <c r="FC123" s="358"/>
      <c r="FD123" s="358"/>
      <c r="FE123" s="359"/>
    </row>
    <row r="124" spans="1:161" s="107" customFormat="1" x14ac:dyDescent="0.2">
      <c r="A124" s="362" t="s">
        <v>516</v>
      </c>
      <c r="B124" s="363"/>
      <c r="C124" s="363"/>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3"/>
      <c r="AK124" s="363"/>
      <c r="AL124" s="363"/>
      <c r="AM124" s="363"/>
      <c r="AN124" s="363"/>
      <c r="AO124" s="363"/>
      <c r="AP124" s="363"/>
      <c r="AQ124" s="363"/>
      <c r="AR124" s="363"/>
      <c r="AS124" s="363"/>
      <c r="AT124" s="363"/>
      <c r="AU124" s="363"/>
      <c r="AV124" s="363"/>
      <c r="AW124" s="363"/>
      <c r="AX124" s="363"/>
      <c r="AY124" s="363"/>
      <c r="AZ124" s="363"/>
      <c r="BA124" s="363"/>
      <c r="BB124" s="363"/>
      <c r="BC124" s="363"/>
      <c r="BD124" s="363"/>
      <c r="BE124" s="363"/>
      <c r="BF124" s="363"/>
      <c r="BG124" s="363"/>
      <c r="BH124" s="363"/>
      <c r="BI124" s="363"/>
      <c r="BJ124" s="363"/>
      <c r="BK124" s="363"/>
      <c r="BL124" s="363"/>
      <c r="BM124" s="363"/>
      <c r="BN124" s="363"/>
      <c r="BO124" s="363"/>
      <c r="BP124" s="363"/>
      <c r="BQ124" s="363"/>
      <c r="BR124" s="363"/>
      <c r="BS124" s="363"/>
      <c r="BT124" s="363"/>
      <c r="BU124" s="363"/>
      <c r="BV124" s="363"/>
      <c r="BW124" s="363"/>
      <c r="BX124" s="364" t="s">
        <v>99</v>
      </c>
      <c r="BY124" s="365"/>
      <c r="BZ124" s="365"/>
      <c r="CA124" s="365"/>
      <c r="CB124" s="365"/>
      <c r="CC124" s="365"/>
      <c r="CD124" s="365"/>
      <c r="CE124" s="366"/>
      <c r="CF124" s="367" t="s">
        <v>176</v>
      </c>
      <c r="CG124" s="365"/>
      <c r="CH124" s="365"/>
      <c r="CI124" s="365"/>
      <c r="CJ124" s="365"/>
      <c r="CK124" s="365"/>
      <c r="CL124" s="365"/>
      <c r="CM124" s="365"/>
      <c r="CN124" s="365"/>
      <c r="CO124" s="365"/>
      <c r="CP124" s="365"/>
      <c r="CQ124" s="365"/>
      <c r="CR124" s="366"/>
      <c r="CS124" s="367" t="s">
        <v>313</v>
      </c>
      <c r="CT124" s="365"/>
      <c r="CU124" s="365"/>
      <c r="CV124" s="365"/>
      <c r="CW124" s="365"/>
      <c r="CX124" s="365"/>
      <c r="CY124" s="365"/>
      <c r="CZ124" s="365"/>
      <c r="DA124" s="365"/>
      <c r="DB124" s="365"/>
      <c r="DC124" s="365"/>
      <c r="DD124" s="365"/>
      <c r="DE124" s="366"/>
      <c r="DF124" s="354">
        <f>'225'!E12</f>
        <v>774700</v>
      </c>
      <c r="DG124" s="355"/>
      <c r="DH124" s="355"/>
      <c r="DI124" s="355"/>
      <c r="DJ124" s="355"/>
      <c r="DK124" s="355"/>
      <c r="DL124" s="355"/>
      <c r="DM124" s="355"/>
      <c r="DN124" s="355"/>
      <c r="DO124" s="355"/>
      <c r="DP124" s="355"/>
      <c r="DQ124" s="355"/>
      <c r="DR124" s="356"/>
      <c r="DS124" s="354"/>
      <c r="DT124" s="355"/>
      <c r="DU124" s="355"/>
      <c r="DV124" s="355"/>
      <c r="DW124" s="355"/>
      <c r="DX124" s="355"/>
      <c r="DY124" s="355"/>
      <c r="DZ124" s="355"/>
      <c r="EA124" s="355"/>
      <c r="EB124" s="355"/>
      <c r="EC124" s="355"/>
      <c r="ED124" s="355"/>
      <c r="EE124" s="356"/>
      <c r="EF124" s="354"/>
      <c r="EG124" s="355"/>
      <c r="EH124" s="355"/>
      <c r="EI124" s="355"/>
      <c r="EJ124" s="355"/>
      <c r="EK124" s="355"/>
      <c r="EL124" s="355"/>
      <c r="EM124" s="355"/>
      <c r="EN124" s="355"/>
      <c r="EO124" s="355"/>
      <c r="EP124" s="355"/>
      <c r="EQ124" s="355"/>
      <c r="ER124" s="356"/>
      <c r="ES124" s="357" t="s">
        <v>48</v>
      </c>
      <c r="ET124" s="358"/>
      <c r="EU124" s="358"/>
      <c r="EV124" s="358"/>
      <c r="EW124" s="358"/>
      <c r="EX124" s="358"/>
      <c r="EY124" s="358"/>
      <c r="EZ124" s="358"/>
      <c r="FA124" s="358"/>
      <c r="FB124" s="358"/>
      <c r="FC124" s="358"/>
      <c r="FD124" s="358"/>
      <c r="FE124" s="359"/>
    </row>
    <row r="125" spans="1:161" s="107" customFormat="1" x14ac:dyDescent="0.2">
      <c r="A125" s="362" t="s">
        <v>517</v>
      </c>
      <c r="B125" s="363"/>
      <c r="C125" s="363"/>
      <c r="D125" s="363"/>
      <c r="E125" s="363"/>
      <c r="F125" s="363"/>
      <c r="G125" s="363"/>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3"/>
      <c r="BR125" s="363"/>
      <c r="BS125" s="363"/>
      <c r="BT125" s="363"/>
      <c r="BU125" s="363"/>
      <c r="BV125" s="363"/>
      <c r="BW125" s="363"/>
      <c r="BX125" s="364" t="s">
        <v>99</v>
      </c>
      <c r="BY125" s="365"/>
      <c r="BZ125" s="365"/>
      <c r="CA125" s="365"/>
      <c r="CB125" s="365"/>
      <c r="CC125" s="365"/>
      <c r="CD125" s="365"/>
      <c r="CE125" s="366"/>
      <c r="CF125" s="367" t="s">
        <v>176</v>
      </c>
      <c r="CG125" s="365"/>
      <c r="CH125" s="365"/>
      <c r="CI125" s="365"/>
      <c r="CJ125" s="365"/>
      <c r="CK125" s="365"/>
      <c r="CL125" s="365"/>
      <c r="CM125" s="365"/>
      <c r="CN125" s="365"/>
      <c r="CO125" s="365"/>
      <c r="CP125" s="365"/>
      <c r="CQ125" s="365"/>
      <c r="CR125" s="366"/>
      <c r="CS125" s="367" t="s">
        <v>317</v>
      </c>
      <c r="CT125" s="365"/>
      <c r="CU125" s="365"/>
      <c r="CV125" s="365"/>
      <c r="CW125" s="365"/>
      <c r="CX125" s="365"/>
      <c r="CY125" s="365"/>
      <c r="CZ125" s="365"/>
      <c r="DA125" s="365"/>
      <c r="DB125" s="365"/>
      <c r="DC125" s="365"/>
      <c r="DD125" s="365"/>
      <c r="DE125" s="366"/>
      <c r="DF125" s="354">
        <f>'226'!D11</f>
        <v>141437</v>
      </c>
      <c r="DG125" s="355"/>
      <c r="DH125" s="355"/>
      <c r="DI125" s="355"/>
      <c r="DJ125" s="355"/>
      <c r="DK125" s="355"/>
      <c r="DL125" s="355"/>
      <c r="DM125" s="355"/>
      <c r="DN125" s="355"/>
      <c r="DO125" s="355"/>
      <c r="DP125" s="355"/>
      <c r="DQ125" s="355"/>
      <c r="DR125" s="356"/>
      <c r="DS125" s="354">
        <v>94437</v>
      </c>
      <c r="DT125" s="355"/>
      <c r="DU125" s="355"/>
      <c r="DV125" s="355"/>
      <c r="DW125" s="355"/>
      <c r="DX125" s="355"/>
      <c r="DY125" s="355"/>
      <c r="DZ125" s="355"/>
      <c r="EA125" s="355"/>
      <c r="EB125" s="355"/>
      <c r="EC125" s="355"/>
      <c r="ED125" s="355"/>
      <c r="EE125" s="356"/>
      <c r="EF125" s="354">
        <v>94437</v>
      </c>
      <c r="EG125" s="355"/>
      <c r="EH125" s="355"/>
      <c r="EI125" s="355"/>
      <c r="EJ125" s="355"/>
      <c r="EK125" s="355"/>
      <c r="EL125" s="355"/>
      <c r="EM125" s="355"/>
      <c r="EN125" s="355"/>
      <c r="EO125" s="355"/>
      <c r="EP125" s="355"/>
      <c r="EQ125" s="355"/>
      <c r="ER125" s="356"/>
      <c r="ES125" s="357" t="s">
        <v>48</v>
      </c>
      <c r="ET125" s="358"/>
      <c r="EU125" s="358"/>
      <c r="EV125" s="358"/>
      <c r="EW125" s="358"/>
      <c r="EX125" s="358"/>
      <c r="EY125" s="358"/>
      <c r="EZ125" s="358"/>
      <c r="FA125" s="358"/>
      <c r="FB125" s="358"/>
      <c r="FC125" s="358"/>
      <c r="FD125" s="358"/>
      <c r="FE125" s="359"/>
    </row>
    <row r="126" spans="1:161" s="107" customFormat="1" x14ac:dyDescent="0.2">
      <c r="A126" s="362" t="s">
        <v>518</v>
      </c>
      <c r="B126" s="363"/>
      <c r="C126" s="363"/>
      <c r="D126" s="363"/>
      <c r="E126" s="363"/>
      <c r="F126" s="363"/>
      <c r="G126" s="363"/>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3"/>
      <c r="AX126" s="363"/>
      <c r="AY126" s="363"/>
      <c r="AZ126" s="363"/>
      <c r="BA126" s="363"/>
      <c r="BB126" s="363"/>
      <c r="BC126" s="363"/>
      <c r="BD126" s="363"/>
      <c r="BE126" s="363"/>
      <c r="BF126" s="363"/>
      <c r="BG126" s="363"/>
      <c r="BH126" s="363"/>
      <c r="BI126" s="363"/>
      <c r="BJ126" s="363"/>
      <c r="BK126" s="363"/>
      <c r="BL126" s="363"/>
      <c r="BM126" s="363"/>
      <c r="BN126" s="363"/>
      <c r="BO126" s="363"/>
      <c r="BP126" s="363"/>
      <c r="BQ126" s="363"/>
      <c r="BR126" s="363"/>
      <c r="BS126" s="363"/>
      <c r="BT126" s="363"/>
      <c r="BU126" s="363"/>
      <c r="BV126" s="363"/>
      <c r="BW126" s="363"/>
      <c r="BX126" s="364" t="s">
        <v>99</v>
      </c>
      <c r="BY126" s="365"/>
      <c r="BZ126" s="365"/>
      <c r="CA126" s="365"/>
      <c r="CB126" s="365"/>
      <c r="CC126" s="365"/>
      <c r="CD126" s="365"/>
      <c r="CE126" s="366"/>
      <c r="CF126" s="367" t="s">
        <v>176</v>
      </c>
      <c r="CG126" s="365"/>
      <c r="CH126" s="365"/>
      <c r="CI126" s="365"/>
      <c r="CJ126" s="365"/>
      <c r="CK126" s="365"/>
      <c r="CL126" s="365"/>
      <c r="CM126" s="365"/>
      <c r="CN126" s="365"/>
      <c r="CO126" s="365"/>
      <c r="CP126" s="365"/>
      <c r="CQ126" s="365"/>
      <c r="CR126" s="366"/>
      <c r="CS126" s="367" t="s">
        <v>318</v>
      </c>
      <c r="CT126" s="365"/>
      <c r="CU126" s="365"/>
      <c r="CV126" s="365"/>
      <c r="CW126" s="365"/>
      <c r="CX126" s="365"/>
      <c r="CY126" s="365"/>
      <c r="CZ126" s="365"/>
      <c r="DA126" s="365"/>
      <c r="DB126" s="365"/>
      <c r="DC126" s="365"/>
      <c r="DD126" s="365"/>
      <c r="DE126" s="366"/>
      <c r="DF126" s="354">
        <f>'310'!E11</f>
        <v>399176</v>
      </c>
      <c r="DG126" s="355"/>
      <c r="DH126" s="355"/>
      <c r="DI126" s="355"/>
      <c r="DJ126" s="355"/>
      <c r="DK126" s="355"/>
      <c r="DL126" s="355"/>
      <c r="DM126" s="355"/>
      <c r="DN126" s="355"/>
      <c r="DO126" s="355"/>
      <c r="DP126" s="355"/>
      <c r="DQ126" s="355"/>
      <c r="DR126" s="356"/>
      <c r="DS126" s="354">
        <v>399176</v>
      </c>
      <c r="DT126" s="355"/>
      <c r="DU126" s="355"/>
      <c r="DV126" s="355"/>
      <c r="DW126" s="355"/>
      <c r="DX126" s="355"/>
      <c r="DY126" s="355"/>
      <c r="DZ126" s="355"/>
      <c r="EA126" s="355"/>
      <c r="EB126" s="355"/>
      <c r="EC126" s="355"/>
      <c r="ED126" s="355"/>
      <c r="EE126" s="356"/>
      <c r="EF126" s="354">
        <v>399176</v>
      </c>
      <c r="EG126" s="355"/>
      <c r="EH126" s="355"/>
      <c r="EI126" s="355"/>
      <c r="EJ126" s="355"/>
      <c r="EK126" s="355"/>
      <c r="EL126" s="355"/>
      <c r="EM126" s="355"/>
      <c r="EN126" s="355"/>
      <c r="EO126" s="355"/>
      <c r="EP126" s="355"/>
      <c r="EQ126" s="355"/>
      <c r="ER126" s="356"/>
      <c r="ES126" s="357" t="s">
        <v>48</v>
      </c>
      <c r="ET126" s="358"/>
      <c r="EU126" s="358"/>
      <c r="EV126" s="358"/>
      <c r="EW126" s="358"/>
      <c r="EX126" s="358"/>
      <c r="EY126" s="358"/>
      <c r="EZ126" s="358"/>
      <c r="FA126" s="358"/>
      <c r="FB126" s="358"/>
      <c r="FC126" s="358"/>
      <c r="FD126" s="358"/>
      <c r="FE126" s="359"/>
    </row>
    <row r="127" spans="1:161" s="107" customFormat="1" x14ac:dyDescent="0.2">
      <c r="A127" s="362" t="s">
        <v>519</v>
      </c>
      <c r="B127" s="363"/>
      <c r="C127" s="363"/>
      <c r="D127" s="363"/>
      <c r="E127" s="363"/>
      <c r="F127" s="363"/>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3"/>
      <c r="AY127" s="363"/>
      <c r="AZ127" s="363"/>
      <c r="BA127" s="363"/>
      <c r="BB127" s="363"/>
      <c r="BC127" s="363"/>
      <c r="BD127" s="363"/>
      <c r="BE127" s="363"/>
      <c r="BF127" s="363"/>
      <c r="BG127" s="363"/>
      <c r="BH127" s="363"/>
      <c r="BI127" s="363"/>
      <c r="BJ127" s="363"/>
      <c r="BK127" s="363"/>
      <c r="BL127" s="363"/>
      <c r="BM127" s="363"/>
      <c r="BN127" s="363"/>
      <c r="BO127" s="363"/>
      <c r="BP127" s="363"/>
      <c r="BQ127" s="363"/>
      <c r="BR127" s="363"/>
      <c r="BS127" s="363"/>
      <c r="BT127" s="363"/>
      <c r="BU127" s="363"/>
      <c r="BV127" s="363"/>
      <c r="BW127" s="363"/>
      <c r="BX127" s="364" t="s">
        <v>99</v>
      </c>
      <c r="BY127" s="365"/>
      <c r="BZ127" s="365"/>
      <c r="CA127" s="365"/>
      <c r="CB127" s="365"/>
      <c r="CC127" s="365"/>
      <c r="CD127" s="365"/>
      <c r="CE127" s="366"/>
      <c r="CF127" s="367" t="s">
        <v>176</v>
      </c>
      <c r="CG127" s="365"/>
      <c r="CH127" s="365"/>
      <c r="CI127" s="365"/>
      <c r="CJ127" s="365"/>
      <c r="CK127" s="365"/>
      <c r="CL127" s="365"/>
      <c r="CM127" s="365"/>
      <c r="CN127" s="365"/>
      <c r="CO127" s="365"/>
      <c r="CP127" s="365"/>
      <c r="CQ127" s="365"/>
      <c r="CR127" s="366"/>
      <c r="CS127" s="367" t="s">
        <v>319</v>
      </c>
      <c r="CT127" s="365"/>
      <c r="CU127" s="365"/>
      <c r="CV127" s="365"/>
      <c r="CW127" s="365"/>
      <c r="CX127" s="365"/>
      <c r="CY127" s="365"/>
      <c r="CZ127" s="365"/>
      <c r="DA127" s="365"/>
      <c r="DB127" s="365"/>
      <c r="DC127" s="365"/>
      <c r="DD127" s="365"/>
      <c r="DE127" s="366"/>
      <c r="DF127" s="354">
        <f>'342'!E10</f>
        <v>0</v>
      </c>
      <c r="DG127" s="355"/>
      <c r="DH127" s="355"/>
      <c r="DI127" s="355"/>
      <c r="DJ127" s="355"/>
      <c r="DK127" s="355"/>
      <c r="DL127" s="355"/>
      <c r="DM127" s="355"/>
      <c r="DN127" s="355"/>
      <c r="DO127" s="355"/>
      <c r="DP127" s="355"/>
      <c r="DQ127" s="355"/>
      <c r="DR127" s="356"/>
      <c r="DS127" s="354"/>
      <c r="DT127" s="355"/>
      <c r="DU127" s="355"/>
      <c r="DV127" s="355"/>
      <c r="DW127" s="355"/>
      <c r="DX127" s="355"/>
      <c r="DY127" s="355"/>
      <c r="DZ127" s="355"/>
      <c r="EA127" s="355"/>
      <c r="EB127" s="355"/>
      <c r="EC127" s="355"/>
      <c r="ED127" s="355"/>
      <c r="EE127" s="356"/>
      <c r="EF127" s="354"/>
      <c r="EG127" s="355"/>
      <c r="EH127" s="355"/>
      <c r="EI127" s="355"/>
      <c r="EJ127" s="355"/>
      <c r="EK127" s="355"/>
      <c r="EL127" s="355"/>
      <c r="EM127" s="355"/>
      <c r="EN127" s="355"/>
      <c r="EO127" s="355"/>
      <c r="EP127" s="355"/>
      <c r="EQ127" s="355"/>
      <c r="ER127" s="356"/>
      <c r="ES127" s="357" t="s">
        <v>48</v>
      </c>
      <c r="ET127" s="358"/>
      <c r="EU127" s="358"/>
      <c r="EV127" s="358"/>
      <c r="EW127" s="358"/>
      <c r="EX127" s="358"/>
      <c r="EY127" s="358"/>
      <c r="EZ127" s="358"/>
      <c r="FA127" s="358"/>
      <c r="FB127" s="358"/>
      <c r="FC127" s="358"/>
      <c r="FD127" s="358"/>
      <c r="FE127" s="359"/>
    </row>
    <row r="128" spans="1:161" s="107" customFormat="1" x14ac:dyDescent="0.2">
      <c r="A128" s="362" t="s">
        <v>520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3"/>
      <c r="AY128" s="363"/>
      <c r="AZ128" s="363"/>
      <c r="BA128" s="363"/>
      <c r="BB128" s="363"/>
      <c r="BC128" s="363"/>
      <c r="BD128" s="363"/>
      <c r="BE128" s="363"/>
      <c r="BF128" s="363"/>
      <c r="BG128" s="363"/>
      <c r="BH128" s="363"/>
      <c r="BI128" s="363"/>
      <c r="BJ128" s="363"/>
      <c r="BK128" s="363"/>
      <c r="BL128" s="363"/>
      <c r="BM128" s="363"/>
      <c r="BN128" s="363"/>
      <c r="BO128" s="363"/>
      <c r="BP128" s="363"/>
      <c r="BQ128" s="363"/>
      <c r="BR128" s="363"/>
      <c r="BS128" s="363"/>
      <c r="BT128" s="363"/>
      <c r="BU128" s="363"/>
      <c r="BV128" s="363"/>
      <c r="BW128" s="363"/>
      <c r="BX128" s="364" t="s">
        <v>99</v>
      </c>
      <c r="BY128" s="365"/>
      <c r="BZ128" s="365"/>
      <c r="CA128" s="365"/>
      <c r="CB128" s="365"/>
      <c r="CC128" s="365"/>
      <c r="CD128" s="365"/>
      <c r="CE128" s="366"/>
      <c r="CF128" s="367" t="s">
        <v>176</v>
      </c>
      <c r="CG128" s="365"/>
      <c r="CH128" s="365"/>
      <c r="CI128" s="365"/>
      <c r="CJ128" s="365"/>
      <c r="CK128" s="365"/>
      <c r="CL128" s="365"/>
      <c r="CM128" s="365"/>
      <c r="CN128" s="365"/>
      <c r="CO128" s="365"/>
      <c r="CP128" s="365"/>
      <c r="CQ128" s="365"/>
      <c r="CR128" s="366"/>
      <c r="CS128" s="367" t="s">
        <v>320</v>
      </c>
      <c r="CT128" s="365"/>
      <c r="CU128" s="365"/>
      <c r="CV128" s="365"/>
      <c r="CW128" s="365"/>
      <c r="CX128" s="365"/>
      <c r="CY128" s="365"/>
      <c r="CZ128" s="365"/>
      <c r="DA128" s="365"/>
      <c r="DB128" s="365"/>
      <c r="DC128" s="365"/>
      <c r="DD128" s="365"/>
      <c r="DE128" s="366"/>
      <c r="DF128" s="354">
        <f>'344'!E10</f>
        <v>0</v>
      </c>
      <c r="DG128" s="355"/>
      <c r="DH128" s="355"/>
      <c r="DI128" s="355"/>
      <c r="DJ128" s="355"/>
      <c r="DK128" s="355"/>
      <c r="DL128" s="355"/>
      <c r="DM128" s="355"/>
      <c r="DN128" s="355"/>
      <c r="DO128" s="355"/>
      <c r="DP128" s="355"/>
      <c r="DQ128" s="355"/>
      <c r="DR128" s="356"/>
      <c r="DS128" s="354"/>
      <c r="DT128" s="355"/>
      <c r="DU128" s="355"/>
      <c r="DV128" s="355"/>
      <c r="DW128" s="355"/>
      <c r="DX128" s="355"/>
      <c r="DY128" s="355"/>
      <c r="DZ128" s="355"/>
      <c r="EA128" s="355"/>
      <c r="EB128" s="355"/>
      <c r="EC128" s="355"/>
      <c r="ED128" s="355"/>
      <c r="EE128" s="356"/>
      <c r="EF128" s="354"/>
      <c r="EG128" s="355"/>
      <c r="EH128" s="355"/>
      <c r="EI128" s="355"/>
      <c r="EJ128" s="355"/>
      <c r="EK128" s="355"/>
      <c r="EL128" s="355"/>
      <c r="EM128" s="355"/>
      <c r="EN128" s="355"/>
      <c r="EO128" s="355"/>
      <c r="EP128" s="355"/>
      <c r="EQ128" s="355"/>
      <c r="ER128" s="356"/>
      <c r="ES128" s="357" t="s">
        <v>48</v>
      </c>
      <c r="ET128" s="358"/>
      <c r="EU128" s="358"/>
      <c r="EV128" s="358"/>
      <c r="EW128" s="358"/>
      <c r="EX128" s="358"/>
      <c r="EY128" s="358"/>
      <c r="EZ128" s="358"/>
      <c r="FA128" s="358"/>
      <c r="FB128" s="358"/>
      <c r="FC128" s="358"/>
      <c r="FD128" s="358"/>
      <c r="FE128" s="359"/>
    </row>
    <row r="129" spans="1:161" s="107" customFormat="1" x14ac:dyDescent="0.2">
      <c r="A129" s="362" t="s">
        <v>584</v>
      </c>
      <c r="B129" s="363"/>
      <c r="C129" s="363"/>
      <c r="D129" s="363"/>
      <c r="E129" s="363"/>
      <c r="F129" s="363"/>
      <c r="G129" s="363"/>
      <c r="H129" s="363"/>
      <c r="I129" s="363"/>
      <c r="J129" s="363"/>
      <c r="K129" s="363"/>
      <c r="L129" s="363"/>
      <c r="M129" s="363"/>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3"/>
      <c r="AK129" s="363"/>
      <c r="AL129" s="363"/>
      <c r="AM129" s="363"/>
      <c r="AN129" s="363"/>
      <c r="AO129" s="363"/>
      <c r="AP129" s="363"/>
      <c r="AQ129" s="363"/>
      <c r="AR129" s="363"/>
      <c r="AS129" s="363"/>
      <c r="AT129" s="363"/>
      <c r="AU129" s="363"/>
      <c r="AV129" s="363"/>
      <c r="AW129" s="363"/>
      <c r="AX129" s="363"/>
      <c r="AY129" s="363"/>
      <c r="AZ129" s="363"/>
      <c r="BA129" s="363"/>
      <c r="BB129" s="363"/>
      <c r="BC129" s="363"/>
      <c r="BD129" s="363"/>
      <c r="BE129" s="363"/>
      <c r="BF129" s="363"/>
      <c r="BG129" s="363"/>
      <c r="BH129" s="363"/>
      <c r="BI129" s="363"/>
      <c r="BJ129" s="363"/>
      <c r="BK129" s="363"/>
      <c r="BL129" s="363"/>
      <c r="BM129" s="363"/>
      <c r="BN129" s="363"/>
      <c r="BO129" s="363"/>
      <c r="BP129" s="363"/>
      <c r="BQ129" s="363"/>
      <c r="BR129" s="363"/>
      <c r="BS129" s="363"/>
      <c r="BT129" s="363"/>
      <c r="BU129" s="363"/>
      <c r="BV129" s="363"/>
      <c r="BW129" s="363"/>
      <c r="BX129" s="364" t="s">
        <v>99</v>
      </c>
      <c r="BY129" s="365"/>
      <c r="BZ129" s="365"/>
      <c r="CA129" s="365"/>
      <c r="CB129" s="365"/>
      <c r="CC129" s="365"/>
      <c r="CD129" s="365"/>
      <c r="CE129" s="366"/>
      <c r="CF129" s="367" t="s">
        <v>176</v>
      </c>
      <c r="CG129" s="365"/>
      <c r="CH129" s="365"/>
      <c r="CI129" s="365"/>
      <c r="CJ129" s="365"/>
      <c r="CK129" s="365"/>
      <c r="CL129" s="365"/>
      <c r="CM129" s="365"/>
      <c r="CN129" s="365"/>
      <c r="CO129" s="365"/>
      <c r="CP129" s="365"/>
      <c r="CQ129" s="365"/>
      <c r="CR129" s="366"/>
      <c r="CS129" s="367" t="s">
        <v>583</v>
      </c>
      <c r="CT129" s="365"/>
      <c r="CU129" s="365"/>
      <c r="CV129" s="365"/>
      <c r="CW129" s="365"/>
      <c r="CX129" s="365"/>
      <c r="CY129" s="365"/>
      <c r="CZ129" s="365"/>
      <c r="DA129" s="365"/>
      <c r="DB129" s="365"/>
      <c r="DC129" s="365"/>
      <c r="DD129" s="365"/>
      <c r="DE129" s="366"/>
      <c r="DF129" s="354">
        <f>'345'!E10</f>
        <v>0</v>
      </c>
      <c r="DG129" s="355"/>
      <c r="DH129" s="355"/>
      <c r="DI129" s="355"/>
      <c r="DJ129" s="355"/>
      <c r="DK129" s="355"/>
      <c r="DL129" s="355"/>
      <c r="DM129" s="355"/>
      <c r="DN129" s="355"/>
      <c r="DO129" s="355"/>
      <c r="DP129" s="355"/>
      <c r="DQ129" s="355"/>
      <c r="DR129" s="356"/>
      <c r="DS129" s="354"/>
      <c r="DT129" s="355"/>
      <c r="DU129" s="355"/>
      <c r="DV129" s="355"/>
      <c r="DW129" s="355"/>
      <c r="DX129" s="355"/>
      <c r="DY129" s="355"/>
      <c r="DZ129" s="355"/>
      <c r="EA129" s="355"/>
      <c r="EB129" s="355"/>
      <c r="EC129" s="355"/>
      <c r="ED129" s="355"/>
      <c r="EE129" s="356"/>
      <c r="EF129" s="354"/>
      <c r="EG129" s="355"/>
      <c r="EH129" s="355"/>
      <c r="EI129" s="355"/>
      <c r="EJ129" s="355"/>
      <c r="EK129" s="355"/>
      <c r="EL129" s="355"/>
      <c r="EM129" s="355"/>
      <c r="EN129" s="355"/>
      <c r="EO129" s="355"/>
      <c r="EP129" s="355"/>
      <c r="EQ129" s="355"/>
      <c r="ER129" s="356"/>
      <c r="ES129" s="357" t="s">
        <v>48</v>
      </c>
      <c r="ET129" s="358"/>
      <c r="EU129" s="358"/>
      <c r="EV129" s="358"/>
      <c r="EW129" s="358"/>
      <c r="EX129" s="358"/>
      <c r="EY129" s="358"/>
      <c r="EZ129" s="358"/>
      <c r="FA129" s="358"/>
      <c r="FB129" s="358"/>
      <c r="FC129" s="358"/>
      <c r="FD129" s="358"/>
      <c r="FE129" s="359"/>
    </row>
    <row r="130" spans="1:161" s="107" customFormat="1" x14ac:dyDescent="0.2">
      <c r="A130" s="362" t="s">
        <v>521</v>
      </c>
      <c r="B130" s="363"/>
      <c r="C130" s="363"/>
      <c r="D130" s="363"/>
      <c r="E130" s="363"/>
      <c r="F130" s="363"/>
      <c r="G130" s="363"/>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363"/>
      <c r="AY130" s="363"/>
      <c r="AZ130" s="363"/>
      <c r="BA130" s="363"/>
      <c r="BB130" s="363"/>
      <c r="BC130" s="363"/>
      <c r="BD130" s="363"/>
      <c r="BE130" s="363"/>
      <c r="BF130" s="363"/>
      <c r="BG130" s="363"/>
      <c r="BH130" s="363"/>
      <c r="BI130" s="363"/>
      <c r="BJ130" s="363"/>
      <c r="BK130" s="363"/>
      <c r="BL130" s="363"/>
      <c r="BM130" s="363"/>
      <c r="BN130" s="363"/>
      <c r="BO130" s="363"/>
      <c r="BP130" s="363"/>
      <c r="BQ130" s="363"/>
      <c r="BR130" s="363"/>
      <c r="BS130" s="363"/>
      <c r="BT130" s="363"/>
      <c r="BU130" s="363"/>
      <c r="BV130" s="363"/>
      <c r="BW130" s="363"/>
      <c r="BX130" s="364" t="s">
        <v>99</v>
      </c>
      <c r="BY130" s="365"/>
      <c r="BZ130" s="365"/>
      <c r="CA130" s="365"/>
      <c r="CB130" s="365"/>
      <c r="CC130" s="365"/>
      <c r="CD130" s="365"/>
      <c r="CE130" s="366"/>
      <c r="CF130" s="367" t="s">
        <v>176</v>
      </c>
      <c r="CG130" s="365"/>
      <c r="CH130" s="365"/>
      <c r="CI130" s="365"/>
      <c r="CJ130" s="365"/>
      <c r="CK130" s="365"/>
      <c r="CL130" s="365"/>
      <c r="CM130" s="365"/>
      <c r="CN130" s="365"/>
      <c r="CO130" s="365"/>
      <c r="CP130" s="365"/>
      <c r="CQ130" s="365"/>
      <c r="CR130" s="366"/>
      <c r="CS130" s="367" t="s">
        <v>321</v>
      </c>
      <c r="CT130" s="365"/>
      <c r="CU130" s="365"/>
      <c r="CV130" s="365"/>
      <c r="CW130" s="365"/>
      <c r="CX130" s="365"/>
      <c r="CY130" s="365"/>
      <c r="CZ130" s="365"/>
      <c r="DA130" s="365"/>
      <c r="DB130" s="365"/>
      <c r="DC130" s="365"/>
      <c r="DD130" s="365"/>
      <c r="DE130" s="366"/>
      <c r="DF130" s="354">
        <f>'346'!E10</f>
        <v>0</v>
      </c>
      <c r="DG130" s="355"/>
      <c r="DH130" s="355"/>
      <c r="DI130" s="355"/>
      <c r="DJ130" s="355"/>
      <c r="DK130" s="355"/>
      <c r="DL130" s="355"/>
      <c r="DM130" s="355"/>
      <c r="DN130" s="355"/>
      <c r="DO130" s="355"/>
      <c r="DP130" s="355"/>
      <c r="DQ130" s="355"/>
      <c r="DR130" s="356"/>
      <c r="DS130" s="354"/>
      <c r="DT130" s="355"/>
      <c r="DU130" s="355"/>
      <c r="DV130" s="355"/>
      <c r="DW130" s="355"/>
      <c r="DX130" s="355"/>
      <c r="DY130" s="355"/>
      <c r="DZ130" s="355"/>
      <c r="EA130" s="355"/>
      <c r="EB130" s="355"/>
      <c r="EC130" s="355"/>
      <c r="ED130" s="355"/>
      <c r="EE130" s="356"/>
      <c r="EF130" s="354"/>
      <c r="EG130" s="355"/>
      <c r="EH130" s="355"/>
      <c r="EI130" s="355"/>
      <c r="EJ130" s="355"/>
      <c r="EK130" s="355"/>
      <c r="EL130" s="355"/>
      <c r="EM130" s="355"/>
      <c r="EN130" s="355"/>
      <c r="EO130" s="355"/>
      <c r="EP130" s="355"/>
      <c r="EQ130" s="355"/>
      <c r="ER130" s="356"/>
      <c r="ES130" s="357" t="s">
        <v>48</v>
      </c>
      <c r="ET130" s="358"/>
      <c r="EU130" s="358"/>
      <c r="EV130" s="358"/>
      <c r="EW130" s="358"/>
      <c r="EX130" s="358"/>
      <c r="EY130" s="358"/>
      <c r="EZ130" s="358"/>
      <c r="FA130" s="358"/>
      <c r="FB130" s="358"/>
      <c r="FC130" s="358"/>
      <c r="FD130" s="358"/>
      <c r="FE130" s="359"/>
    </row>
    <row r="131" spans="1:161" s="107" customFormat="1" x14ac:dyDescent="0.2">
      <c r="A131" s="362" t="s">
        <v>522</v>
      </c>
      <c r="B131" s="363"/>
      <c r="C131" s="363"/>
      <c r="D131" s="363"/>
      <c r="E131" s="363"/>
      <c r="F131" s="363"/>
      <c r="G131" s="363"/>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3"/>
      <c r="AY131" s="363"/>
      <c r="AZ131" s="363"/>
      <c r="BA131" s="363"/>
      <c r="BB131" s="363"/>
      <c r="BC131" s="363"/>
      <c r="BD131" s="363"/>
      <c r="BE131" s="363"/>
      <c r="BF131" s="363"/>
      <c r="BG131" s="363"/>
      <c r="BH131" s="363"/>
      <c r="BI131" s="363"/>
      <c r="BJ131" s="363"/>
      <c r="BK131" s="363"/>
      <c r="BL131" s="363"/>
      <c r="BM131" s="363"/>
      <c r="BN131" s="363"/>
      <c r="BO131" s="363"/>
      <c r="BP131" s="363"/>
      <c r="BQ131" s="363"/>
      <c r="BR131" s="363"/>
      <c r="BS131" s="363"/>
      <c r="BT131" s="363"/>
      <c r="BU131" s="363"/>
      <c r="BV131" s="363"/>
      <c r="BW131" s="363"/>
      <c r="BX131" s="364" t="s">
        <v>99</v>
      </c>
      <c r="BY131" s="365"/>
      <c r="BZ131" s="365"/>
      <c r="CA131" s="365"/>
      <c r="CB131" s="365"/>
      <c r="CC131" s="365"/>
      <c r="CD131" s="365"/>
      <c r="CE131" s="366"/>
      <c r="CF131" s="367" t="s">
        <v>176</v>
      </c>
      <c r="CG131" s="365"/>
      <c r="CH131" s="365"/>
      <c r="CI131" s="365"/>
      <c r="CJ131" s="365"/>
      <c r="CK131" s="365"/>
      <c r="CL131" s="365"/>
      <c r="CM131" s="365"/>
      <c r="CN131" s="365"/>
      <c r="CO131" s="365"/>
      <c r="CP131" s="365"/>
      <c r="CQ131" s="365"/>
      <c r="CR131" s="366"/>
      <c r="CS131" s="367" t="s">
        <v>322</v>
      </c>
      <c r="CT131" s="365"/>
      <c r="CU131" s="365"/>
      <c r="CV131" s="365"/>
      <c r="CW131" s="365"/>
      <c r="CX131" s="365"/>
      <c r="CY131" s="365"/>
      <c r="CZ131" s="365"/>
      <c r="DA131" s="365"/>
      <c r="DB131" s="365"/>
      <c r="DC131" s="365"/>
      <c r="DD131" s="365"/>
      <c r="DE131" s="366"/>
      <c r="DF131" s="354">
        <f>'349'!E10</f>
        <v>16720</v>
      </c>
      <c r="DG131" s="355"/>
      <c r="DH131" s="355"/>
      <c r="DI131" s="355"/>
      <c r="DJ131" s="355"/>
      <c r="DK131" s="355"/>
      <c r="DL131" s="355"/>
      <c r="DM131" s="355"/>
      <c r="DN131" s="355"/>
      <c r="DO131" s="355"/>
      <c r="DP131" s="355"/>
      <c r="DQ131" s="355"/>
      <c r="DR131" s="356"/>
      <c r="DS131" s="354">
        <v>16720</v>
      </c>
      <c r="DT131" s="355"/>
      <c r="DU131" s="355"/>
      <c r="DV131" s="355"/>
      <c r="DW131" s="355"/>
      <c r="DX131" s="355"/>
      <c r="DY131" s="355"/>
      <c r="DZ131" s="355"/>
      <c r="EA131" s="355"/>
      <c r="EB131" s="355"/>
      <c r="EC131" s="355"/>
      <c r="ED131" s="355"/>
      <c r="EE131" s="356"/>
      <c r="EF131" s="354">
        <v>16720</v>
      </c>
      <c r="EG131" s="355"/>
      <c r="EH131" s="355"/>
      <c r="EI131" s="355"/>
      <c r="EJ131" s="355"/>
      <c r="EK131" s="355"/>
      <c r="EL131" s="355"/>
      <c r="EM131" s="355"/>
      <c r="EN131" s="355"/>
      <c r="EO131" s="355"/>
      <c r="EP131" s="355"/>
      <c r="EQ131" s="355"/>
      <c r="ER131" s="356"/>
      <c r="ES131" s="357" t="s">
        <v>48</v>
      </c>
      <c r="ET131" s="358"/>
      <c r="EU131" s="358"/>
      <c r="EV131" s="358"/>
      <c r="EW131" s="358"/>
      <c r="EX131" s="358"/>
      <c r="EY131" s="358"/>
      <c r="EZ131" s="358"/>
      <c r="FA131" s="358"/>
      <c r="FB131" s="358"/>
      <c r="FC131" s="358"/>
      <c r="FD131" s="358"/>
      <c r="FE131" s="359"/>
    </row>
    <row r="132" spans="1:161" s="175" customFormat="1" x14ac:dyDescent="0.2">
      <c r="A132" s="169"/>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1"/>
      <c r="BY132" s="172"/>
      <c r="BZ132" s="172"/>
      <c r="CA132" s="172"/>
      <c r="CB132" s="172"/>
      <c r="CC132" s="172"/>
      <c r="CD132" s="172"/>
      <c r="CE132" s="173"/>
      <c r="CF132" s="174"/>
      <c r="CG132" s="172"/>
      <c r="CH132" s="172"/>
      <c r="CI132" s="172"/>
      <c r="CJ132" s="172"/>
      <c r="CK132" s="172"/>
      <c r="CL132" s="172"/>
      <c r="CM132" s="172"/>
      <c r="CN132" s="172"/>
      <c r="CO132" s="172"/>
      <c r="CP132" s="172"/>
      <c r="CQ132" s="172"/>
      <c r="CR132" s="173"/>
      <c r="CS132" s="174"/>
      <c r="CT132" s="172"/>
      <c r="CU132" s="172"/>
      <c r="CV132" s="172"/>
      <c r="CW132" s="172"/>
      <c r="CX132" s="172"/>
      <c r="CY132" s="172"/>
      <c r="CZ132" s="172"/>
      <c r="DA132" s="172"/>
      <c r="DB132" s="172"/>
      <c r="DC132" s="172"/>
      <c r="DD132" s="172"/>
      <c r="DE132" s="173"/>
      <c r="DF132" s="185"/>
      <c r="DG132" s="186"/>
      <c r="DH132" s="186"/>
      <c r="DI132" s="186"/>
      <c r="DJ132" s="186"/>
      <c r="DK132" s="186"/>
      <c r="DL132" s="186"/>
      <c r="DM132" s="186"/>
      <c r="DN132" s="186"/>
      <c r="DO132" s="186"/>
      <c r="DP132" s="186"/>
      <c r="DQ132" s="186"/>
      <c r="DR132" s="187"/>
      <c r="DS132" s="185"/>
      <c r="DT132" s="186"/>
      <c r="DU132" s="186"/>
      <c r="DV132" s="186"/>
      <c r="DW132" s="186"/>
      <c r="DX132" s="186"/>
      <c r="DY132" s="186"/>
      <c r="DZ132" s="186"/>
      <c r="EA132" s="186"/>
      <c r="EB132" s="186"/>
      <c r="EC132" s="186"/>
      <c r="ED132" s="186"/>
      <c r="EE132" s="187"/>
      <c r="EF132" s="185"/>
      <c r="EG132" s="186"/>
      <c r="EH132" s="186"/>
      <c r="EI132" s="186"/>
      <c r="EJ132" s="186"/>
      <c r="EK132" s="186"/>
      <c r="EL132" s="186"/>
      <c r="EM132" s="186"/>
      <c r="EN132" s="186"/>
      <c r="EO132" s="186"/>
      <c r="EP132" s="186"/>
      <c r="EQ132" s="186"/>
      <c r="ER132" s="187"/>
      <c r="ES132" s="412"/>
      <c r="ET132" s="413"/>
      <c r="EU132" s="413"/>
      <c r="EV132" s="413"/>
      <c r="EW132" s="413"/>
      <c r="EX132" s="413"/>
      <c r="EY132" s="413"/>
      <c r="EZ132" s="413"/>
      <c r="FA132" s="413"/>
      <c r="FB132" s="413"/>
      <c r="FC132" s="413"/>
      <c r="FD132" s="413"/>
      <c r="FE132" s="414"/>
    </row>
    <row r="133" spans="1:161" s="107" customFormat="1" x14ac:dyDescent="0.2">
      <c r="A133" s="362" t="s">
        <v>512</v>
      </c>
      <c r="B133" s="363"/>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K133" s="363"/>
      <c r="AL133" s="363"/>
      <c r="AM133" s="363"/>
      <c r="AN133" s="363"/>
      <c r="AO133" s="363"/>
      <c r="AP133" s="363"/>
      <c r="AQ133" s="363"/>
      <c r="AR133" s="363"/>
      <c r="AS133" s="363"/>
      <c r="AT133" s="363"/>
      <c r="AU133" s="363"/>
      <c r="AV133" s="363"/>
      <c r="AW133" s="363"/>
      <c r="AX133" s="363"/>
      <c r="AY133" s="363"/>
      <c r="AZ133" s="363"/>
      <c r="BA133" s="363"/>
      <c r="BB133" s="363"/>
      <c r="BC133" s="363"/>
      <c r="BD133" s="363"/>
      <c r="BE133" s="363"/>
      <c r="BF133" s="363"/>
      <c r="BG133" s="363"/>
      <c r="BH133" s="363"/>
      <c r="BI133" s="363"/>
      <c r="BJ133" s="363"/>
      <c r="BK133" s="363"/>
      <c r="BL133" s="363"/>
      <c r="BM133" s="363"/>
      <c r="BN133" s="363"/>
      <c r="BO133" s="363"/>
      <c r="BP133" s="363"/>
      <c r="BQ133" s="363"/>
      <c r="BR133" s="363"/>
      <c r="BS133" s="363"/>
      <c r="BT133" s="363"/>
      <c r="BU133" s="363"/>
      <c r="BV133" s="363"/>
      <c r="BW133" s="363"/>
      <c r="BX133" s="364" t="s">
        <v>99</v>
      </c>
      <c r="BY133" s="365"/>
      <c r="BZ133" s="365"/>
      <c r="CA133" s="365"/>
      <c r="CB133" s="365"/>
      <c r="CC133" s="365"/>
      <c r="CD133" s="365"/>
      <c r="CE133" s="366"/>
      <c r="CF133" s="367" t="s">
        <v>176</v>
      </c>
      <c r="CG133" s="365"/>
      <c r="CH133" s="365"/>
      <c r="CI133" s="365"/>
      <c r="CJ133" s="365"/>
      <c r="CK133" s="365"/>
      <c r="CL133" s="365"/>
      <c r="CM133" s="365"/>
      <c r="CN133" s="365"/>
      <c r="CO133" s="365"/>
      <c r="CP133" s="365"/>
      <c r="CQ133" s="365"/>
      <c r="CR133" s="366"/>
      <c r="CS133" s="367"/>
      <c r="CT133" s="365"/>
      <c r="CU133" s="365"/>
      <c r="CV133" s="365"/>
      <c r="CW133" s="365"/>
      <c r="CX133" s="365"/>
      <c r="CY133" s="365"/>
      <c r="CZ133" s="365"/>
      <c r="DA133" s="365"/>
      <c r="DB133" s="365"/>
      <c r="DC133" s="365"/>
      <c r="DD133" s="365"/>
      <c r="DE133" s="366"/>
      <c r="DF133" s="354">
        <f>DF135+DF136+DF137+DF138+DF139+DF140+DF141+DF142+DF143</f>
        <v>4642817.5</v>
      </c>
      <c r="DG133" s="355"/>
      <c r="DH133" s="355"/>
      <c r="DI133" s="355"/>
      <c r="DJ133" s="355"/>
      <c r="DK133" s="355"/>
      <c r="DL133" s="355"/>
      <c r="DM133" s="355"/>
      <c r="DN133" s="355"/>
      <c r="DO133" s="355"/>
      <c r="DP133" s="355"/>
      <c r="DQ133" s="355"/>
      <c r="DR133" s="356"/>
      <c r="DS133" s="354">
        <f>DS135+DS136+DS137+DS138+DS139+DS140+DS141+DS142+DS143</f>
        <v>3589181</v>
      </c>
      <c r="DT133" s="355"/>
      <c r="DU133" s="355"/>
      <c r="DV133" s="355"/>
      <c r="DW133" s="355"/>
      <c r="DX133" s="355"/>
      <c r="DY133" s="355"/>
      <c r="DZ133" s="355"/>
      <c r="EA133" s="355"/>
      <c r="EB133" s="355"/>
      <c r="EC133" s="355"/>
      <c r="ED133" s="355"/>
      <c r="EE133" s="356"/>
      <c r="EF133" s="354">
        <f>EF135+EF136+EF137+EF138+EF139+EF140+EF141+EF142+EF143</f>
        <v>3555374</v>
      </c>
      <c r="EG133" s="355"/>
      <c r="EH133" s="355"/>
      <c r="EI133" s="355"/>
      <c r="EJ133" s="355"/>
      <c r="EK133" s="355"/>
      <c r="EL133" s="355"/>
      <c r="EM133" s="355"/>
      <c r="EN133" s="355"/>
      <c r="EO133" s="355"/>
      <c r="EP133" s="355"/>
      <c r="EQ133" s="355"/>
      <c r="ER133" s="356"/>
      <c r="ES133" s="357" t="s">
        <v>48</v>
      </c>
      <c r="ET133" s="358"/>
      <c r="EU133" s="358"/>
      <c r="EV133" s="358"/>
      <c r="EW133" s="358"/>
      <c r="EX133" s="358"/>
      <c r="EY133" s="358"/>
      <c r="EZ133" s="358"/>
      <c r="FA133" s="358"/>
      <c r="FB133" s="358"/>
      <c r="FC133" s="358"/>
      <c r="FD133" s="358"/>
      <c r="FE133" s="359"/>
    </row>
    <row r="134" spans="1:161" s="107" customFormat="1" ht="11.25" customHeight="1" x14ac:dyDescent="0.2">
      <c r="A134" s="160"/>
      <c r="B134" s="160"/>
      <c r="C134" s="160"/>
      <c r="D134" s="160"/>
      <c r="E134" s="160"/>
      <c r="F134" s="160" t="s">
        <v>56</v>
      </c>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60"/>
      <c r="BU134" s="160"/>
      <c r="BV134" s="160"/>
      <c r="BW134" s="160"/>
      <c r="BX134" s="161"/>
      <c r="BY134" s="162"/>
      <c r="BZ134" s="162"/>
      <c r="CA134" s="162"/>
      <c r="CB134" s="162"/>
      <c r="CC134" s="162"/>
      <c r="CD134" s="162"/>
      <c r="CE134" s="163"/>
      <c r="CF134" s="164"/>
      <c r="CG134" s="162"/>
      <c r="CH134" s="162"/>
      <c r="CI134" s="162"/>
      <c r="CJ134" s="162"/>
      <c r="CK134" s="162"/>
      <c r="CL134" s="162"/>
      <c r="CM134" s="162"/>
      <c r="CN134" s="162"/>
      <c r="CO134" s="162"/>
      <c r="CP134" s="162"/>
      <c r="CQ134" s="162"/>
      <c r="CR134" s="163"/>
      <c r="CS134" s="164"/>
      <c r="CT134" s="162"/>
      <c r="CU134" s="162"/>
      <c r="CV134" s="162"/>
      <c r="CW134" s="162"/>
      <c r="CX134" s="162"/>
      <c r="CY134" s="162"/>
      <c r="CZ134" s="162"/>
      <c r="DA134" s="162"/>
      <c r="DB134" s="162"/>
      <c r="DC134" s="162"/>
      <c r="DD134" s="162"/>
      <c r="DE134" s="163"/>
      <c r="DF134" s="165"/>
      <c r="DG134" s="166"/>
      <c r="DH134" s="166"/>
      <c r="DI134" s="166"/>
      <c r="DJ134" s="166"/>
      <c r="DK134" s="166"/>
      <c r="DL134" s="166"/>
      <c r="DM134" s="166"/>
      <c r="DN134" s="166"/>
      <c r="DO134" s="166"/>
      <c r="DP134" s="166"/>
      <c r="DQ134" s="166"/>
      <c r="DR134" s="167"/>
      <c r="DS134" s="165"/>
      <c r="DT134" s="166"/>
      <c r="DU134" s="166"/>
      <c r="DV134" s="166"/>
      <c r="DW134" s="166"/>
      <c r="DX134" s="166"/>
      <c r="DY134" s="166"/>
      <c r="DZ134" s="166"/>
      <c r="EA134" s="166"/>
      <c r="EB134" s="166"/>
      <c r="EC134" s="166"/>
      <c r="ED134" s="166"/>
      <c r="EE134" s="167"/>
      <c r="EF134" s="165"/>
      <c r="EG134" s="166"/>
      <c r="EH134" s="166"/>
      <c r="EI134" s="166"/>
      <c r="EJ134" s="166"/>
      <c r="EK134" s="166"/>
      <c r="EL134" s="166"/>
      <c r="EM134" s="166"/>
      <c r="EN134" s="166"/>
      <c r="EO134" s="166"/>
      <c r="EP134" s="166"/>
      <c r="EQ134" s="166"/>
      <c r="ER134" s="167"/>
      <c r="ES134" s="164"/>
      <c r="ET134" s="162"/>
      <c r="EU134" s="162"/>
      <c r="EV134" s="162"/>
      <c r="EW134" s="162"/>
      <c r="EX134" s="162"/>
      <c r="EY134" s="162"/>
      <c r="EZ134" s="162"/>
      <c r="FA134" s="162"/>
      <c r="FB134" s="162"/>
      <c r="FC134" s="162"/>
      <c r="FD134" s="162"/>
      <c r="FE134" s="184"/>
    </row>
    <row r="135" spans="1:161" s="107" customFormat="1" ht="11.25" customHeight="1" x14ac:dyDescent="0.2">
      <c r="A135" s="362" t="s">
        <v>514</v>
      </c>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3"/>
      <c r="AY135" s="363"/>
      <c r="AZ135" s="363"/>
      <c r="BA135" s="363"/>
      <c r="BB135" s="363"/>
      <c r="BC135" s="363"/>
      <c r="BD135" s="363"/>
      <c r="BE135" s="363"/>
      <c r="BF135" s="363"/>
      <c r="BG135" s="363"/>
      <c r="BH135" s="363"/>
      <c r="BI135" s="363"/>
      <c r="BJ135" s="363"/>
      <c r="BK135" s="363"/>
      <c r="BL135" s="363"/>
      <c r="BM135" s="363"/>
      <c r="BN135" s="363"/>
      <c r="BO135" s="363"/>
      <c r="BP135" s="363"/>
      <c r="BQ135" s="363"/>
      <c r="BR135" s="363"/>
      <c r="BS135" s="363"/>
      <c r="BT135" s="363"/>
      <c r="BU135" s="363"/>
      <c r="BV135" s="363"/>
      <c r="BW135" s="363"/>
      <c r="BX135" s="364" t="s">
        <v>99</v>
      </c>
      <c r="BY135" s="365"/>
      <c r="BZ135" s="365"/>
      <c r="CA135" s="365"/>
      <c r="CB135" s="365"/>
      <c r="CC135" s="365"/>
      <c r="CD135" s="365"/>
      <c r="CE135" s="366"/>
      <c r="CF135" s="367" t="s">
        <v>176</v>
      </c>
      <c r="CG135" s="365"/>
      <c r="CH135" s="365"/>
      <c r="CI135" s="365"/>
      <c r="CJ135" s="365"/>
      <c r="CK135" s="365"/>
      <c r="CL135" s="365"/>
      <c r="CM135" s="365"/>
      <c r="CN135" s="365"/>
      <c r="CO135" s="365"/>
      <c r="CP135" s="365"/>
      <c r="CQ135" s="365"/>
      <c r="CR135" s="366"/>
      <c r="CS135" s="367" t="s">
        <v>311</v>
      </c>
      <c r="CT135" s="365"/>
      <c r="CU135" s="365"/>
      <c r="CV135" s="365"/>
      <c r="CW135" s="365"/>
      <c r="CX135" s="365"/>
      <c r="CY135" s="365"/>
      <c r="CZ135" s="365"/>
      <c r="DA135" s="365"/>
      <c r="DB135" s="365"/>
      <c r="DC135" s="365"/>
      <c r="DD135" s="365"/>
      <c r="DE135" s="366"/>
      <c r="DF135" s="354">
        <f>'221'!F27</f>
        <v>1004.92</v>
      </c>
      <c r="DG135" s="355"/>
      <c r="DH135" s="355"/>
      <c r="DI135" s="355"/>
      <c r="DJ135" s="355"/>
      <c r="DK135" s="355"/>
      <c r="DL135" s="355"/>
      <c r="DM135" s="355"/>
      <c r="DN135" s="355"/>
      <c r="DO135" s="355"/>
      <c r="DP135" s="355"/>
      <c r="DQ135" s="355"/>
      <c r="DR135" s="356"/>
      <c r="DS135" s="354"/>
      <c r="DT135" s="355"/>
      <c r="DU135" s="355"/>
      <c r="DV135" s="355"/>
      <c r="DW135" s="355"/>
      <c r="DX135" s="355"/>
      <c r="DY135" s="355"/>
      <c r="DZ135" s="355"/>
      <c r="EA135" s="355"/>
      <c r="EB135" s="355"/>
      <c r="EC135" s="355"/>
      <c r="ED135" s="355"/>
      <c r="EE135" s="356"/>
      <c r="EF135" s="354"/>
      <c r="EG135" s="355"/>
      <c r="EH135" s="355"/>
      <c r="EI135" s="355"/>
      <c r="EJ135" s="355"/>
      <c r="EK135" s="355"/>
      <c r="EL135" s="355"/>
      <c r="EM135" s="355"/>
      <c r="EN135" s="355"/>
      <c r="EO135" s="355"/>
      <c r="EP135" s="355"/>
      <c r="EQ135" s="355"/>
      <c r="ER135" s="356"/>
      <c r="ES135" s="357" t="s">
        <v>48</v>
      </c>
      <c r="ET135" s="358"/>
      <c r="EU135" s="358"/>
      <c r="EV135" s="358"/>
      <c r="EW135" s="358"/>
      <c r="EX135" s="358"/>
      <c r="EY135" s="358"/>
      <c r="EZ135" s="358"/>
      <c r="FA135" s="358"/>
      <c r="FB135" s="358"/>
      <c r="FC135" s="358"/>
      <c r="FD135" s="358"/>
      <c r="FE135" s="359"/>
    </row>
    <row r="136" spans="1:161" s="107" customFormat="1" ht="11.25" customHeight="1" x14ac:dyDescent="0.2">
      <c r="A136" s="362" t="s">
        <v>515</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3"/>
      <c r="AY136" s="363"/>
      <c r="AZ136" s="363"/>
      <c r="BA136" s="363"/>
      <c r="BB136" s="363"/>
      <c r="BC136" s="363"/>
      <c r="BD136" s="363"/>
      <c r="BE136" s="363"/>
      <c r="BF136" s="363"/>
      <c r="BG136" s="363"/>
      <c r="BH136" s="363"/>
      <c r="BI136" s="363"/>
      <c r="BJ136" s="363"/>
      <c r="BK136" s="363"/>
      <c r="BL136" s="363"/>
      <c r="BM136" s="363"/>
      <c r="BN136" s="363"/>
      <c r="BO136" s="363"/>
      <c r="BP136" s="363"/>
      <c r="BQ136" s="363"/>
      <c r="BR136" s="363"/>
      <c r="BS136" s="363"/>
      <c r="BT136" s="363"/>
      <c r="BU136" s="363"/>
      <c r="BV136" s="363"/>
      <c r="BW136" s="363"/>
      <c r="BX136" s="364" t="s">
        <v>99</v>
      </c>
      <c r="BY136" s="365"/>
      <c r="BZ136" s="365"/>
      <c r="CA136" s="365"/>
      <c r="CB136" s="365"/>
      <c r="CC136" s="365"/>
      <c r="CD136" s="365"/>
      <c r="CE136" s="366"/>
      <c r="CF136" s="367" t="s">
        <v>176</v>
      </c>
      <c r="CG136" s="365"/>
      <c r="CH136" s="365"/>
      <c r="CI136" s="365"/>
      <c r="CJ136" s="365"/>
      <c r="CK136" s="365"/>
      <c r="CL136" s="365"/>
      <c r="CM136" s="365"/>
      <c r="CN136" s="365"/>
      <c r="CO136" s="365"/>
      <c r="CP136" s="365"/>
      <c r="CQ136" s="365"/>
      <c r="CR136" s="366"/>
      <c r="CS136" s="367" t="s">
        <v>312</v>
      </c>
      <c r="CT136" s="365"/>
      <c r="CU136" s="365"/>
      <c r="CV136" s="365"/>
      <c r="CW136" s="365"/>
      <c r="CX136" s="365"/>
      <c r="CY136" s="365"/>
      <c r="CZ136" s="365"/>
      <c r="DA136" s="365"/>
      <c r="DB136" s="365"/>
      <c r="DC136" s="365"/>
      <c r="DD136" s="365"/>
      <c r="DE136" s="366"/>
      <c r="DF136" s="354">
        <f>'223'!F27</f>
        <v>0</v>
      </c>
      <c r="DG136" s="355"/>
      <c r="DH136" s="355"/>
      <c r="DI136" s="355"/>
      <c r="DJ136" s="355"/>
      <c r="DK136" s="355"/>
      <c r="DL136" s="355"/>
      <c r="DM136" s="355"/>
      <c r="DN136" s="355"/>
      <c r="DO136" s="355"/>
      <c r="DP136" s="355"/>
      <c r="DQ136" s="355"/>
      <c r="DR136" s="356"/>
      <c r="DS136" s="354"/>
      <c r="DT136" s="355"/>
      <c r="DU136" s="355"/>
      <c r="DV136" s="355"/>
      <c r="DW136" s="355"/>
      <c r="DX136" s="355"/>
      <c r="DY136" s="355"/>
      <c r="DZ136" s="355"/>
      <c r="EA136" s="355"/>
      <c r="EB136" s="355"/>
      <c r="EC136" s="355"/>
      <c r="ED136" s="355"/>
      <c r="EE136" s="356"/>
      <c r="EF136" s="354"/>
      <c r="EG136" s="355"/>
      <c r="EH136" s="355"/>
      <c r="EI136" s="355"/>
      <c r="EJ136" s="355"/>
      <c r="EK136" s="355"/>
      <c r="EL136" s="355"/>
      <c r="EM136" s="355"/>
      <c r="EN136" s="355"/>
      <c r="EO136" s="355"/>
      <c r="EP136" s="355"/>
      <c r="EQ136" s="355"/>
      <c r="ER136" s="356"/>
      <c r="ES136" s="357" t="s">
        <v>48</v>
      </c>
      <c r="ET136" s="358"/>
      <c r="EU136" s="358"/>
      <c r="EV136" s="358"/>
      <c r="EW136" s="358"/>
      <c r="EX136" s="358"/>
      <c r="EY136" s="358"/>
      <c r="EZ136" s="358"/>
      <c r="FA136" s="358"/>
      <c r="FB136" s="358"/>
      <c r="FC136" s="358"/>
      <c r="FD136" s="358"/>
      <c r="FE136" s="359"/>
    </row>
    <row r="137" spans="1:161" s="107" customFormat="1" ht="11.25" customHeight="1" x14ac:dyDescent="0.2">
      <c r="A137" s="362" t="s">
        <v>516</v>
      </c>
      <c r="B137" s="363"/>
      <c r="C137" s="363"/>
      <c r="D137" s="363"/>
      <c r="E137" s="363"/>
      <c r="F137" s="363"/>
      <c r="G137" s="363"/>
      <c r="H137" s="363"/>
      <c r="I137" s="363"/>
      <c r="J137" s="363"/>
      <c r="K137" s="363"/>
      <c r="L137" s="363"/>
      <c r="M137" s="363"/>
      <c r="N137" s="363"/>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c r="AJ137" s="363"/>
      <c r="AK137" s="363"/>
      <c r="AL137" s="363"/>
      <c r="AM137" s="363"/>
      <c r="AN137" s="363"/>
      <c r="AO137" s="363"/>
      <c r="AP137" s="363"/>
      <c r="AQ137" s="363"/>
      <c r="AR137" s="363"/>
      <c r="AS137" s="363"/>
      <c r="AT137" s="363"/>
      <c r="AU137" s="363"/>
      <c r="AV137" s="363"/>
      <c r="AW137" s="363"/>
      <c r="AX137" s="363"/>
      <c r="AY137" s="363"/>
      <c r="AZ137" s="363"/>
      <c r="BA137" s="363"/>
      <c r="BB137" s="363"/>
      <c r="BC137" s="363"/>
      <c r="BD137" s="363"/>
      <c r="BE137" s="363"/>
      <c r="BF137" s="363"/>
      <c r="BG137" s="363"/>
      <c r="BH137" s="363"/>
      <c r="BI137" s="363"/>
      <c r="BJ137" s="363"/>
      <c r="BK137" s="363"/>
      <c r="BL137" s="363"/>
      <c r="BM137" s="363"/>
      <c r="BN137" s="363"/>
      <c r="BO137" s="363"/>
      <c r="BP137" s="363"/>
      <c r="BQ137" s="363"/>
      <c r="BR137" s="363"/>
      <c r="BS137" s="363"/>
      <c r="BT137" s="363"/>
      <c r="BU137" s="363"/>
      <c r="BV137" s="363"/>
      <c r="BW137" s="363"/>
      <c r="BX137" s="364" t="s">
        <v>99</v>
      </c>
      <c r="BY137" s="365"/>
      <c r="BZ137" s="365"/>
      <c r="CA137" s="365"/>
      <c r="CB137" s="365"/>
      <c r="CC137" s="365"/>
      <c r="CD137" s="365"/>
      <c r="CE137" s="366"/>
      <c r="CF137" s="367" t="s">
        <v>176</v>
      </c>
      <c r="CG137" s="365"/>
      <c r="CH137" s="365"/>
      <c r="CI137" s="365"/>
      <c r="CJ137" s="365"/>
      <c r="CK137" s="365"/>
      <c r="CL137" s="365"/>
      <c r="CM137" s="365"/>
      <c r="CN137" s="365"/>
      <c r="CO137" s="365"/>
      <c r="CP137" s="365"/>
      <c r="CQ137" s="365"/>
      <c r="CR137" s="366"/>
      <c r="CS137" s="367" t="s">
        <v>313</v>
      </c>
      <c r="CT137" s="365"/>
      <c r="CU137" s="365"/>
      <c r="CV137" s="365"/>
      <c r="CW137" s="365"/>
      <c r="CX137" s="365"/>
      <c r="CY137" s="365"/>
      <c r="CZ137" s="365"/>
      <c r="DA137" s="365"/>
      <c r="DB137" s="365"/>
      <c r="DC137" s="365"/>
      <c r="DD137" s="365"/>
      <c r="DE137" s="366"/>
      <c r="DF137" s="354">
        <f>'225'!E41</f>
        <v>1052631.58</v>
      </c>
      <c r="DG137" s="355"/>
      <c r="DH137" s="355"/>
      <c r="DI137" s="355"/>
      <c r="DJ137" s="355"/>
      <c r="DK137" s="355"/>
      <c r="DL137" s="355"/>
      <c r="DM137" s="355"/>
      <c r="DN137" s="355"/>
      <c r="DO137" s="355"/>
      <c r="DP137" s="355"/>
      <c r="DQ137" s="355"/>
      <c r="DR137" s="356"/>
      <c r="DS137" s="354"/>
      <c r="DT137" s="355"/>
      <c r="DU137" s="355"/>
      <c r="DV137" s="355"/>
      <c r="DW137" s="355"/>
      <c r="DX137" s="355"/>
      <c r="DY137" s="355"/>
      <c r="DZ137" s="355"/>
      <c r="EA137" s="355"/>
      <c r="EB137" s="355"/>
      <c r="EC137" s="355"/>
      <c r="ED137" s="355"/>
      <c r="EE137" s="356"/>
      <c r="EF137" s="354"/>
      <c r="EG137" s="355"/>
      <c r="EH137" s="355"/>
      <c r="EI137" s="355"/>
      <c r="EJ137" s="355"/>
      <c r="EK137" s="355"/>
      <c r="EL137" s="355"/>
      <c r="EM137" s="355"/>
      <c r="EN137" s="355"/>
      <c r="EO137" s="355"/>
      <c r="EP137" s="355"/>
      <c r="EQ137" s="355"/>
      <c r="ER137" s="356"/>
      <c r="ES137" s="357" t="s">
        <v>48</v>
      </c>
      <c r="ET137" s="358"/>
      <c r="EU137" s="358"/>
      <c r="EV137" s="358"/>
      <c r="EW137" s="358"/>
      <c r="EX137" s="358"/>
      <c r="EY137" s="358"/>
      <c r="EZ137" s="358"/>
      <c r="FA137" s="358"/>
      <c r="FB137" s="358"/>
      <c r="FC137" s="358"/>
      <c r="FD137" s="358"/>
      <c r="FE137" s="359"/>
    </row>
    <row r="138" spans="1:161" s="107" customFormat="1" ht="11.25" customHeight="1" x14ac:dyDescent="0.2">
      <c r="A138" s="362" t="s">
        <v>517</v>
      </c>
      <c r="B138" s="363"/>
      <c r="C138" s="363"/>
      <c r="D138" s="363"/>
      <c r="E138" s="363"/>
      <c r="F138" s="36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c r="AW138" s="363"/>
      <c r="AX138" s="363"/>
      <c r="AY138" s="363"/>
      <c r="AZ138" s="363"/>
      <c r="BA138" s="363"/>
      <c r="BB138" s="363"/>
      <c r="BC138" s="363"/>
      <c r="BD138" s="363"/>
      <c r="BE138" s="363"/>
      <c r="BF138" s="363"/>
      <c r="BG138" s="363"/>
      <c r="BH138" s="363"/>
      <c r="BI138" s="363"/>
      <c r="BJ138" s="363"/>
      <c r="BK138" s="363"/>
      <c r="BL138" s="363"/>
      <c r="BM138" s="363"/>
      <c r="BN138" s="363"/>
      <c r="BO138" s="363"/>
      <c r="BP138" s="363"/>
      <c r="BQ138" s="363"/>
      <c r="BR138" s="363"/>
      <c r="BS138" s="363"/>
      <c r="BT138" s="363"/>
      <c r="BU138" s="363"/>
      <c r="BV138" s="363"/>
      <c r="BW138" s="363"/>
      <c r="BX138" s="364" t="s">
        <v>99</v>
      </c>
      <c r="BY138" s="365"/>
      <c r="BZ138" s="365"/>
      <c r="CA138" s="365"/>
      <c r="CB138" s="365"/>
      <c r="CC138" s="365"/>
      <c r="CD138" s="365"/>
      <c r="CE138" s="366"/>
      <c r="CF138" s="367" t="s">
        <v>176</v>
      </c>
      <c r="CG138" s="365"/>
      <c r="CH138" s="365"/>
      <c r="CI138" s="365"/>
      <c r="CJ138" s="365"/>
      <c r="CK138" s="365"/>
      <c r="CL138" s="365"/>
      <c r="CM138" s="365"/>
      <c r="CN138" s="365"/>
      <c r="CO138" s="365"/>
      <c r="CP138" s="365"/>
      <c r="CQ138" s="365"/>
      <c r="CR138" s="366"/>
      <c r="CS138" s="367" t="s">
        <v>317</v>
      </c>
      <c r="CT138" s="365"/>
      <c r="CU138" s="365"/>
      <c r="CV138" s="365"/>
      <c r="CW138" s="365"/>
      <c r="CX138" s="365"/>
      <c r="CY138" s="365"/>
      <c r="CZ138" s="365"/>
      <c r="DA138" s="365"/>
      <c r="DB138" s="365"/>
      <c r="DC138" s="365"/>
      <c r="DD138" s="365"/>
      <c r="DE138" s="366"/>
      <c r="DF138" s="354">
        <f>'226'!D42</f>
        <v>3151093</v>
      </c>
      <c r="DG138" s="355"/>
      <c r="DH138" s="355"/>
      <c r="DI138" s="355"/>
      <c r="DJ138" s="355"/>
      <c r="DK138" s="355"/>
      <c r="DL138" s="355"/>
      <c r="DM138" s="355"/>
      <c r="DN138" s="355"/>
      <c r="DO138" s="355"/>
      <c r="DP138" s="355"/>
      <c r="DQ138" s="355"/>
      <c r="DR138" s="356"/>
      <c r="DS138" s="354">
        <v>3151093</v>
      </c>
      <c r="DT138" s="355"/>
      <c r="DU138" s="355"/>
      <c r="DV138" s="355"/>
      <c r="DW138" s="355"/>
      <c r="DX138" s="355"/>
      <c r="DY138" s="355"/>
      <c r="DZ138" s="355"/>
      <c r="EA138" s="355"/>
      <c r="EB138" s="355"/>
      <c r="EC138" s="355"/>
      <c r="ED138" s="355"/>
      <c r="EE138" s="356"/>
      <c r="EF138" s="354">
        <v>3117286</v>
      </c>
      <c r="EG138" s="355"/>
      <c r="EH138" s="355"/>
      <c r="EI138" s="355"/>
      <c r="EJ138" s="355"/>
      <c r="EK138" s="355"/>
      <c r="EL138" s="355"/>
      <c r="EM138" s="355"/>
      <c r="EN138" s="355"/>
      <c r="EO138" s="355"/>
      <c r="EP138" s="355"/>
      <c r="EQ138" s="355"/>
      <c r="ER138" s="356"/>
      <c r="ES138" s="357" t="s">
        <v>48</v>
      </c>
      <c r="ET138" s="358"/>
      <c r="EU138" s="358"/>
      <c r="EV138" s="358"/>
      <c r="EW138" s="358"/>
      <c r="EX138" s="358"/>
      <c r="EY138" s="358"/>
      <c r="EZ138" s="358"/>
      <c r="FA138" s="358"/>
      <c r="FB138" s="358"/>
      <c r="FC138" s="358"/>
      <c r="FD138" s="358"/>
      <c r="FE138" s="359"/>
    </row>
    <row r="139" spans="1:161" s="107" customFormat="1" ht="11.25" customHeight="1" x14ac:dyDescent="0.2">
      <c r="A139" s="362" t="s">
        <v>518</v>
      </c>
      <c r="B139" s="363"/>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3"/>
      <c r="AY139" s="363"/>
      <c r="AZ139" s="363"/>
      <c r="BA139" s="363"/>
      <c r="BB139" s="363"/>
      <c r="BC139" s="363"/>
      <c r="BD139" s="363"/>
      <c r="BE139" s="363"/>
      <c r="BF139" s="363"/>
      <c r="BG139" s="363"/>
      <c r="BH139" s="363"/>
      <c r="BI139" s="363"/>
      <c r="BJ139" s="363"/>
      <c r="BK139" s="363"/>
      <c r="BL139" s="363"/>
      <c r="BM139" s="363"/>
      <c r="BN139" s="363"/>
      <c r="BO139" s="363"/>
      <c r="BP139" s="363"/>
      <c r="BQ139" s="363"/>
      <c r="BR139" s="363"/>
      <c r="BS139" s="363"/>
      <c r="BT139" s="363"/>
      <c r="BU139" s="363"/>
      <c r="BV139" s="363"/>
      <c r="BW139" s="363"/>
      <c r="BX139" s="364" t="s">
        <v>99</v>
      </c>
      <c r="BY139" s="365"/>
      <c r="BZ139" s="365"/>
      <c r="CA139" s="365"/>
      <c r="CB139" s="365"/>
      <c r="CC139" s="365"/>
      <c r="CD139" s="365"/>
      <c r="CE139" s="366"/>
      <c r="CF139" s="367" t="s">
        <v>176</v>
      </c>
      <c r="CG139" s="365"/>
      <c r="CH139" s="365"/>
      <c r="CI139" s="365"/>
      <c r="CJ139" s="365"/>
      <c r="CK139" s="365"/>
      <c r="CL139" s="365"/>
      <c r="CM139" s="365"/>
      <c r="CN139" s="365"/>
      <c r="CO139" s="365"/>
      <c r="CP139" s="365"/>
      <c r="CQ139" s="365"/>
      <c r="CR139" s="366"/>
      <c r="CS139" s="367" t="s">
        <v>318</v>
      </c>
      <c r="CT139" s="365"/>
      <c r="CU139" s="365"/>
      <c r="CV139" s="365"/>
      <c r="CW139" s="365"/>
      <c r="CX139" s="365"/>
      <c r="CY139" s="365"/>
      <c r="CZ139" s="365"/>
      <c r="DA139" s="365"/>
      <c r="DB139" s="365"/>
      <c r="DC139" s="365"/>
      <c r="DD139" s="365"/>
      <c r="DE139" s="366"/>
      <c r="DF139" s="354">
        <f>'310'!E30</f>
        <v>0</v>
      </c>
      <c r="DG139" s="355"/>
      <c r="DH139" s="355"/>
      <c r="DI139" s="355"/>
      <c r="DJ139" s="355"/>
      <c r="DK139" s="355"/>
      <c r="DL139" s="355"/>
      <c r="DM139" s="355"/>
      <c r="DN139" s="355"/>
      <c r="DO139" s="355"/>
      <c r="DP139" s="355"/>
      <c r="DQ139" s="355"/>
      <c r="DR139" s="356"/>
      <c r="DS139" s="354"/>
      <c r="DT139" s="355"/>
      <c r="DU139" s="355"/>
      <c r="DV139" s="355"/>
      <c r="DW139" s="355"/>
      <c r="DX139" s="355"/>
      <c r="DY139" s="355"/>
      <c r="DZ139" s="355"/>
      <c r="EA139" s="355"/>
      <c r="EB139" s="355"/>
      <c r="EC139" s="355"/>
      <c r="ED139" s="355"/>
      <c r="EE139" s="356"/>
      <c r="EF139" s="354"/>
      <c r="EG139" s="355"/>
      <c r="EH139" s="355"/>
      <c r="EI139" s="355"/>
      <c r="EJ139" s="355"/>
      <c r="EK139" s="355"/>
      <c r="EL139" s="355"/>
      <c r="EM139" s="355"/>
      <c r="EN139" s="355"/>
      <c r="EO139" s="355"/>
      <c r="EP139" s="355"/>
      <c r="EQ139" s="355"/>
      <c r="ER139" s="356"/>
      <c r="ES139" s="357" t="s">
        <v>48</v>
      </c>
      <c r="ET139" s="358"/>
      <c r="EU139" s="358"/>
      <c r="EV139" s="358"/>
      <c r="EW139" s="358"/>
      <c r="EX139" s="358"/>
      <c r="EY139" s="358"/>
      <c r="EZ139" s="358"/>
      <c r="FA139" s="358"/>
      <c r="FB139" s="358"/>
      <c r="FC139" s="358"/>
      <c r="FD139" s="358"/>
      <c r="FE139" s="359"/>
    </row>
    <row r="140" spans="1:161" s="107" customFormat="1" ht="11.25" customHeight="1" x14ac:dyDescent="0.2">
      <c r="A140" s="362" t="s">
        <v>519</v>
      </c>
      <c r="B140" s="363"/>
      <c r="C140" s="363"/>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3"/>
      <c r="AX140" s="363"/>
      <c r="AY140" s="363"/>
      <c r="AZ140" s="363"/>
      <c r="BA140" s="363"/>
      <c r="BB140" s="363"/>
      <c r="BC140" s="363"/>
      <c r="BD140" s="363"/>
      <c r="BE140" s="363"/>
      <c r="BF140" s="363"/>
      <c r="BG140" s="363"/>
      <c r="BH140" s="363"/>
      <c r="BI140" s="363"/>
      <c r="BJ140" s="363"/>
      <c r="BK140" s="363"/>
      <c r="BL140" s="363"/>
      <c r="BM140" s="363"/>
      <c r="BN140" s="363"/>
      <c r="BO140" s="363"/>
      <c r="BP140" s="363"/>
      <c r="BQ140" s="363"/>
      <c r="BR140" s="363"/>
      <c r="BS140" s="363"/>
      <c r="BT140" s="363"/>
      <c r="BU140" s="363"/>
      <c r="BV140" s="363"/>
      <c r="BW140" s="363"/>
      <c r="BX140" s="364" t="s">
        <v>99</v>
      </c>
      <c r="BY140" s="365"/>
      <c r="BZ140" s="365"/>
      <c r="CA140" s="365"/>
      <c r="CB140" s="365"/>
      <c r="CC140" s="365"/>
      <c r="CD140" s="365"/>
      <c r="CE140" s="366"/>
      <c r="CF140" s="367" t="s">
        <v>176</v>
      </c>
      <c r="CG140" s="365"/>
      <c r="CH140" s="365"/>
      <c r="CI140" s="365"/>
      <c r="CJ140" s="365"/>
      <c r="CK140" s="365"/>
      <c r="CL140" s="365"/>
      <c r="CM140" s="365"/>
      <c r="CN140" s="365"/>
      <c r="CO140" s="365"/>
      <c r="CP140" s="365"/>
      <c r="CQ140" s="365"/>
      <c r="CR140" s="366"/>
      <c r="CS140" s="367" t="s">
        <v>319</v>
      </c>
      <c r="CT140" s="365"/>
      <c r="CU140" s="365"/>
      <c r="CV140" s="365"/>
      <c r="CW140" s="365"/>
      <c r="CX140" s="365"/>
      <c r="CY140" s="365"/>
      <c r="CZ140" s="365"/>
      <c r="DA140" s="365"/>
      <c r="DB140" s="365"/>
      <c r="DC140" s="365"/>
      <c r="DD140" s="365"/>
      <c r="DE140" s="366"/>
      <c r="DF140" s="354">
        <f>'342'!E26</f>
        <v>438088</v>
      </c>
      <c r="DG140" s="355"/>
      <c r="DH140" s="355"/>
      <c r="DI140" s="355"/>
      <c r="DJ140" s="355"/>
      <c r="DK140" s="355"/>
      <c r="DL140" s="355"/>
      <c r="DM140" s="355"/>
      <c r="DN140" s="355"/>
      <c r="DO140" s="355"/>
      <c r="DP140" s="355"/>
      <c r="DQ140" s="355"/>
      <c r="DR140" s="356"/>
      <c r="DS140" s="354">
        <v>438088</v>
      </c>
      <c r="DT140" s="355"/>
      <c r="DU140" s="355"/>
      <c r="DV140" s="355"/>
      <c r="DW140" s="355"/>
      <c r="DX140" s="355"/>
      <c r="DY140" s="355"/>
      <c r="DZ140" s="355"/>
      <c r="EA140" s="355"/>
      <c r="EB140" s="355"/>
      <c r="EC140" s="355"/>
      <c r="ED140" s="355"/>
      <c r="EE140" s="356"/>
      <c r="EF140" s="354">
        <v>438088</v>
      </c>
      <c r="EG140" s="355"/>
      <c r="EH140" s="355"/>
      <c r="EI140" s="355"/>
      <c r="EJ140" s="355"/>
      <c r="EK140" s="355"/>
      <c r="EL140" s="355"/>
      <c r="EM140" s="355"/>
      <c r="EN140" s="355"/>
      <c r="EO140" s="355"/>
      <c r="EP140" s="355"/>
      <c r="EQ140" s="355"/>
      <c r="ER140" s="356"/>
      <c r="ES140" s="357" t="s">
        <v>48</v>
      </c>
      <c r="ET140" s="358"/>
      <c r="EU140" s="358"/>
      <c r="EV140" s="358"/>
      <c r="EW140" s="358"/>
      <c r="EX140" s="358"/>
      <c r="EY140" s="358"/>
      <c r="EZ140" s="358"/>
      <c r="FA140" s="358"/>
      <c r="FB140" s="358"/>
      <c r="FC140" s="358"/>
      <c r="FD140" s="358"/>
      <c r="FE140" s="359"/>
    </row>
    <row r="141" spans="1:161" s="107" customFormat="1" ht="11.25" customHeight="1" x14ac:dyDescent="0.2">
      <c r="A141" s="362" t="s">
        <v>520</v>
      </c>
      <c r="B141" s="363"/>
      <c r="C141" s="363"/>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c r="BG141" s="363"/>
      <c r="BH141" s="363"/>
      <c r="BI141" s="363"/>
      <c r="BJ141" s="363"/>
      <c r="BK141" s="363"/>
      <c r="BL141" s="363"/>
      <c r="BM141" s="363"/>
      <c r="BN141" s="363"/>
      <c r="BO141" s="363"/>
      <c r="BP141" s="363"/>
      <c r="BQ141" s="363"/>
      <c r="BR141" s="363"/>
      <c r="BS141" s="363"/>
      <c r="BT141" s="363"/>
      <c r="BU141" s="363"/>
      <c r="BV141" s="363"/>
      <c r="BW141" s="363"/>
      <c r="BX141" s="364" t="s">
        <v>99</v>
      </c>
      <c r="BY141" s="365"/>
      <c r="BZ141" s="365"/>
      <c r="CA141" s="365"/>
      <c r="CB141" s="365"/>
      <c r="CC141" s="365"/>
      <c r="CD141" s="365"/>
      <c r="CE141" s="366"/>
      <c r="CF141" s="367" t="s">
        <v>176</v>
      </c>
      <c r="CG141" s="365"/>
      <c r="CH141" s="365"/>
      <c r="CI141" s="365"/>
      <c r="CJ141" s="365"/>
      <c r="CK141" s="365"/>
      <c r="CL141" s="365"/>
      <c r="CM141" s="365"/>
      <c r="CN141" s="365"/>
      <c r="CO141" s="365"/>
      <c r="CP141" s="365"/>
      <c r="CQ141" s="365"/>
      <c r="CR141" s="366"/>
      <c r="CS141" s="367" t="s">
        <v>320</v>
      </c>
      <c r="CT141" s="365"/>
      <c r="CU141" s="365"/>
      <c r="CV141" s="365"/>
      <c r="CW141" s="365"/>
      <c r="CX141" s="365"/>
      <c r="CY141" s="365"/>
      <c r="CZ141" s="365"/>
      <c r="DA141" s="365"/>
      <c r="DB141" s="365"/>
      <c r="DC141" s="365"/>
      <c r="DD141" s="365"/>
      <c r="DE141" s="366"/>
      <c r="DF141" s="354">
        <f>'344'!E26</f>
        <v>0</v>
      </c>
      <c r="DG141" s="355"/>
      <c r="DH141" s="355"/>
      <c r="DI141" s="355"/>
      <c r="DJ141" s="355"/>
      <c r="DK141" s="355"/>
      <c r="DL141" s="355"/>
      <c r="DM141" s="355"/>
      <c r="DN141" s="355"/>
      <c r="DO141" s="355"/>
      <c r="DP141" s="355"/>
      <c r="DQ141" s="355"/>
      <c r="DR141" s="356"/>
      <c r="DS141" s="354"/>
      <c r="DT141" s="355"/>
      <c r="DU141" s="355"/>
      <c r="DV141" s="355"/>
      <c r="DW141" s="355"/>
      <c r="DX141" s="355"/>
      <c r="DY141" s="355"/>
      <c r="DZ141" s="355"/>
      <c r="EA141" s="355"/>
      <c r="EB141" s="355"/>
      <c r="EC141" s="355"/>
      <c r="ED141" s="355"/>
      <c r="EE141" s="356"/>
      <c r="EF141" s="354"/>
      <c r="EG141" s="355"/>
      <c r="EH141" s="355"/>
      <c r="EI141" s="355"/>
      <c r="EJ141" s="355"/>
      <c r="EK141" s="355"/>
      <c r="EL141" s="355"/>
      <c r="EM141" s="355"/>
      <c r="EN141" s="355"/>
      <c r="EO141" s="355"/>
      <c r="EP141" s="355"/>
      <c r="EQ141" s="355"/>
      <c r="ER141" s="356"/>
      <c r="ES141" s="357" t="s">
        <v>48</v>
      </c>
      <c r="ET141" s="358"/>
      <c r="EU141" s="358"/>
      <c r="EV141" s="358"/>
      <c r="EW141" s="358"/>
      <c r="EX141" s="358"/>
      <c r="EY141" s="358"/>
      <c r="EZ141" s="358"/>
      <c r="FA141" s="358"/>
      <c r="FB141" s="358"/>
      <c r="FC141" s="358"/>
      <c r="FD141" s="358"/>
      <c r="FE141" s="359"/>
    </row>
    <row r="142" spans="1:161" s="107" customFormat="1" ht="11.25" customHeight="1" x14ac:dyDescent="0.2">
      <c r="A142" s="362" t="s">
        <v>521</v>
      </c>
      <c r="B142" s="363"/>
      <c r="C142" s="363"/>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3"/>
      <c r="AX142" s="363"/>
      <c r="AY142" s="363"/>
      <c r="AZ142" s="363"/>
      <c r="BA142" s="363"/>
      <c r="BB142" s="363"/>
      <c r="BC142" s="363"/>
      <c r="BD142" s="363"/>
      <c r="BE142" s="363"/>
      <c r="BF142" s="363"/>
      <c r="BG142" s="363"/>
      <c r="BH142" s="363"/>
      <c r="BI142" s="363"/>
      <c r="BJ142" s="363"/>
      <c r="BK142" s="363"/>
      <c r="BL142" s="363"/>
      <c r="BM142" s="363"/>
      <c r="BN142" s="363"/>
      <c r="BO142" s="363"/>
      <c r="BP142" s="363"/>
      <c r="BQ142" s="363"/>
      <c r="BR142" s="363"/>
      <c r="BS142" s="363"/>
      <c r="BT142" s="363"/>
      <c r="BU142" s="363"/>
      <c r="BV142" s="363"/>
      <c r="BW142" s="363"/>
      <c r="BX142" s="364" t="s">
        <v>99</v>
      </c>
      <c r="BY142" s="365"/>
      <c r="BZ142" s="365"/>
      <c r="CA142" s="365"/>
      <c r="CB142" s="365"/>
      <c r="CC142" s="365"/>
      <c r="CD142" s="365"/>
      <c r="CE142" s="366"/>
      <c r="CF142" s="367" t="s">
        <v>176</v>
      </c>
      <c r="CG142" s="365"/>
      <c r="CH142" s="365"/>
      <c r="CI142" s="365"/>
      <c r="CJ142" s="365"/>
      <c r="CK142" s="365"/>
      <c r="CL142" s="365"/>
      <c r="CM142" s="365"/>
      <c r="CN142" s="365"/>
      <c r="CO142" s="365"/>
      <c r="CP142" s="365"/>
      <c r="CQ142" s="365"/>
      <c r="CR142" s="366"/>
      <c r="CS142" s="367" t="s">
        <v>321</v>
      </c>
      <c r="CT142" s="365"/>
      <c r="CU142" s="365"/>
      <c r="CV142" s="365"/>
      <c r="CW142" s="365"/>
      <c r="CX142" s="365"/>
      <c r="CY142" s="365"/>
      <c r="CZ142" s="365"/>
      <c r="DA142" s="365"/>
      <c r="DB142" s="365"/>
      <c r="DC142" s="365"/>
      <c r="DD142" s="365"/>
      <c r="DE142" s="366"/>
      <c r="DF142" s="354">
        <f>'346'!E28</f>
        <v>0</v>
      </c>
      <c r="DG142" s="355"/>
      <c r="DH142" s="355"/>
      <c r="DI142" s="355"/>
      <c r="DJ142" s="355"/>
      <c r="DK142" s="355"/>
      <c r="DL142" s="355"/>
      <c r="DM142" s="355"/>
      <c r="DN142" s="355"/>
      <c r="DO142" s="355"/>
      <c r="DP142" s="355"/>
      <c r="DQ142" s="355"/>
      <c r="DR142" s="356"/>
      <c r="DS142" s="354"/>
      <c r="DT142" s="355"/>
      <c r="DU142" s="355"/>
      <c r="DV142" s="355"/>
      <c r="DW142" s="355"/>
      <c r="DX142" s="355"/>
      <c r="DY142" s="355"/>
      <c r="DZ142" s="355"/>
      <c r="EA142" s="355"/>
      <c r="EB142" s="355"/>
      <c r="EC142" s="355"/>
      <c r="ED142" s="355"/>
      <c r="EE142" s="356"/>
      <c r="EF142" s="354"/>
      <c r="EG142" s="355"/>
      <c r="EH142" s="355"/>
      <c r="EI142" s="355"/>
      <c r="EJ142" s="355"/>
      <c r="EK142" s="355"/>
      <c r="EL142" s="355"/>
      <c r="EM142" s="355"/>
      <c r="EN142" s="355"/>
      <c r="EO142" s="355"/>
      <c r="EP142" s="355"/>
      <c r="EQ142" s="355"/>
      <c r="ER142" s="356"/>
      <c r="ES142" s="357" t="s">
        <v>48</v>
      </c>
      <c r="ET142" s="358"/>
      <c r="EU142" s="358"/>
      <c r="EV142" s="358"/>
      <c r="EW142" s="358"/>
      <c r="EX142" s="358"/>
      <c r="EY142" s="358"/>
      <c r="EZ142" s="358"/>
      <c r="FA142" s="358"/>
      <c r="FB142" s="358"/>
      <c r="FC142" s="358"/>
      <c r="FD142" s="358"/>
      <c r="FE142" s="359"/>
    </row>
    <row r="143" spans="1:161" s="107" customFormat="1" ht="11.25" customHeight="1" x14ac:dyDescent="0.2">
      <c r="A143" s="362" t="s">
        <v>522</v>
      </c>
      <c r="B143" s="363"/>
      <c r="C143" s="363"/>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363"/>
      <c r="AL143" s="363"/>
      <c r="AM143" s="363"/>
      <c r="AN143" s="363"/>
      <c r="AO143" s="363"/>
      <c r="AP143" s="363"/>
      <c r="AQ143" s="363"/>
      <c r="AR143" s="363"/>
      <c r="AS143" s="363"/>
      <c r="AT143" s="363"/>
      <c r="AU143" s="363"/>
      <c r="AV143" s="363"/>
      <c r="AW143" s="363"/>
      <c r="AX143" s="363"/>
      <c r="AY143" s="363"/>
      <c r="AZ143" s="363"/>
      <c r="BA143" s="363"/>
      <c r="BB143" s="363"/>
      <c r="BC143" s="363"/>
      <c r="BD143" s="363"/>
      <c r="BE143" s="363"/>
      <c r="BF143" s="363"/>
      <c r="BG143" s="363"/>
      <c r="BH143" s="363"/>
      <c r="BI143" s="363"/>
      <c r="BJ143" s="363"/>
      <c r="BK143" s="363"/>
      <c r="BL143" s="363"/>
      <c r="BM143" s="363"/>
      <c r="BN143" s="363"/>
      <c r="BO143" s="363"/>
      <c r="BP143" s="363"/>
      <c r="BQ143" s="363"/>
      <c r="BR143" s="363"/>
      <c r="BS143" s="363"/>
      <c r="BT143" s="363"/>
      <c r="BU143" s="363"/>
      <c r="BV143" s="363"/>
      <c r="BW143" s="363"/>
      <c r="BX143" s="364" t="s">
        <v>99</v>
      </c>
      <c r="BY143" s="365"/>
      <c r="BZ143" s="365"/>
      <c r="CA143" s="365"/>
      <c r="CB143" s="365"/>
      <c r="CC143" s="365"/>
      <c r="CD143" s="365"/>
      <c r="CE143" s="366"/>
      <c r="CF143" s="367" t="s">
        <v>176</v>
      </c>
      <c r="CG143" s="365"/>
      <c r="CH143" s="365"/>
      <c r="CI143" s="365"/>
      <c r="CJ143" s="365"/>
      <c r="CK143" s="365"/>
      <c r="CL143" s="365"/>
      <c r="CM143" s="365"/>
      <c r="CN143" s="365"/>
      <c r="CO143" s="365"/>
      <c r="CP143" s="365"/>
      <c r="CQ143" s="365"/>
      <c r="CR143" s="366"/>
      <c r="CS143" s="367" t="s">
        <v>322</v>
      </c>
      <c r="CT143" s="365"/>
      <c r="CU143" s="365"/>
      <c r="CV143" s="365"/>
      <c r="CW143" s="365"/>
      <c r="CX143" s="365"/>
      <c r="CY143" s="365"/>
      <c r="CZ143" s="365"/>
      <c r="DA143" s="365"/>
      <c r="DB143" s="365"/>
      <c r="DC143" s="365"/>
      <c r="DD143" s="365"/>
      <c r="DE143" s="366"/>
      <c r="DF143" s="354">
        <f>'349'!E26</f>
        <v>0</v>
      </c>
      <c r="DG143" s="355"/>
      <c r="DH143" s="355"/>
      <c r="DI143" s="355"/>
      <c r="DJ143" s="355"/>
      <c r="DK143" s="355"/>
      <c r="DL143" s="355"/>
      <c r="DM143" s="355"/>
      <c r="DN143" s="355"/>
      <c r="DO143" s="355"/>
      <c r="DP143" s="355"/>
      <c r="DQ143" s="355"/>
      <c r="DR143" s="356"/>
      <c r="DS143" s="354"/>
      <c r="DT143" s="355"/>
      <c r="DU143" s="355"/>
      <c r="DV143" s="355"/>
      <c r="DW143" s="355"/>
      <c r="DX143" s="355"/>
      <c r="DY143" s="355"/>
      <c r="DZ143" s="355"/>
      <c r="EA143" s="355"/>
      <c r="EB143" s="355"/>
      <c r="EC143" s="355"/>
      <c r="ED143" s="355"/>
      <c r="EE143" s="356"/>
      <c r="EF143" s="354"/>
      <c r="EG143" s="355"/>
      <c r="EH143" s="355"/>
      <c r="EI143" s="355"/>
      <c r="EJ143" s="355"/>
      <c r="EK143" s="355"/>
      <c r="EL143" s="355"/>
      <c r="EM143" s="355"/>
      <c r="EN143" s="355"/>
      <c r="EO143" s="355"/>
      <c r="EP143" s="355"/>
      <c r="EQ143" s="355"/>
      <c r="ER143" s="356"/>
      <c r="ES143" s="357" t="s">
        <v>48</v>
      </c>
      <c r="ET143" s="358"/>
      <c r="EU143" s="358"/>
      <c r="EV143" s="358"/>
      <c r="EW143" s="358"/>
      <c r="EX143" s="358"/>
      <c r="EY143" s="358"/>
      <c r="EZ143" s="358"/>
      <c r="FA143" s="358"/>
      <c r="FB143" s="358"/>
      <c r="FC143" s="358"/>
      <c r="FD143" s="358"/>
      <c r="FE143" s="359"/>
    </row>
    <row r="144" spans="1:161" s="175" customFormat="1" ht="11.25" customHeight="1" x14ac:dyDescent="0.2">
      <c r="A144" s="169"/>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1"/>
      <c r="BY144" s="172"/>
      <c r="BZ144" s="172"/>
      <c r="CA144" s="172"/>
      <c r="CB144" s="172"/>
      <c r="CC144" s="172"/>
      <c r="CD144" s="172"/>
      <c r="CE144" s="173"/>
      <c r="CF144" s="174"/>
      <c r="CG144" s="172"/>
      <c r="CH144" s="172"/>
      <c r="CI144" s="172"/>
      <c r="CJ144" s="172"/>
      <c r="CK144" s="172"/>
      <c r="CL144" s="172"/>
      <c r="CM144" s="172"/>
      <c r="CN144" s="172"/>
      <c r="CO144" s="172"/>
      <c r="CP144" s="172"/>
      <c r="CQ144" s="172"/>
      <c r="CR144" s="173"/>
      <c r="CS144" s="174"/>
      <c r="CT144" s="172"/>
      <c r="CU144" s="172"/>
      <c r="CV144" s="172"/>
      <c r="CW144" s="172"/>
      <c r="CX144" s="172"/>
      <c r="CY144" s="172"/>
      <c r="CZ144" s="172"/>
      <c r="DA144" s="172"/>
      <c r="DB144" s="172"/>
      <c r="DC144" s="172"/>
      <c r="DD144" s="172"/>
      <c r="DE144" s="173"/>
      <c r="DF144" s="185"/>
      <c r="DG144" s="186"/>
      <c r="DH144" s="186"/>
      <c r="DI144" s="186"/>
      <c r="DJ144" s="186"/>
      <c r="DK144" s="186"/>
      <c r="DL144" s="186"/>
      <c r="DM144" s="186"/>
      <c r="DN144" s="186"/>
      <c r="DO144" s="186"/>
      <c r="DP144" s="186"/>
      <c r="DQ144" s="186"/>
      <c r="DR144" s="187"/>
      <c r="DS144" s="185"/>
      <c r="DT144" s="186"/>
      <c r="DU144" s="186"/>
      <c r="DV144" s="186"/>
      <c r="DW144" s="186"/>
      <c r="DX144" s="186"/>
      <c r="DY144" s="186"/>
      <c r="DZ144" s="186"/>
      <c r="EA144" s="186"/>
      <c r="EB144" s="186"/>
      <c r="EC144" s="186"/>
      <c r="ED144" s="186"/>
      <c r="EE144" s="187"/>
      <c r="EF144" s="185"/>
      <c r="EG144" s="186"/>
      <c r="EH144" s="186"/>
      <c r="EI144" s="186"/>
      <c r="EJ144" s="186"/>
      <c r="EK144" s="186"/>
      <c r="EL144" s="186"/>
      <c r="EM144" s="186"/>
      <c r="EN144" s="186"/>
      <c r="EO144" s="186"/>
      <c r="EP144" s="186"/>
      <c r="EQ144" s="186"/>
      <c r="ER144" s="187"/>
      <c r="ES144" s="412"/>
      <c r="ET144" s="413"/>
      <c r="EU144" s="413"/>
      <c r="EV144" s="413"/>
      <c r="EW144" s="413"/>
      <c r="EX144" s="413"/>
      <c r="EY144" s="413"/>
      <c r="EZ144" s="413"/>
      <c r="FA144" s="413"/>
      <c r="FB144" s="413"/>
      <c r="FC144" s="413"/>
      <c r="FD144" s="413"/>
      <c r="FE144" s="414"/>
    </row>
    <row r="145" spans="1:161" s="107" customFormat="1" x14ac:dyDescent="0.2">
      <c r="A145" s="362" t="s">
        <v>513</v>
      </c>
      <c r="B145" s="363"/>
      <c r="C145" s="363"/>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363"/>
      <c r="AY145" s="363"/>
      <c r="AZ145" s="363"/>
      <c r="BA145" s="363"/>
      <c r="BB145" s="363"/>
      <c r="BC145" s="363"/>
      <c r="BD145" s="363"/>
      <c r="BE145" s="363"/>
      <c r="BF145" s="363"/>
      <c r="BG145" s="363"/>
      <c r="BH145" s="363"/>
      <c r="BI145" s="363"/>
      <c r="BJ145" s="363"/>
      <c r="BK145" s="363"/>
      <c r="BL145" s="363"/>
      <c r="BM145" s="363"/>
      <c r="BN145" s="363"/>
      <c r="BO145" s="363"/>
      <c r="BP145" s="363"/>
      <c r="BQ145" s="363"/>
      <c r="BR145" s="363"/>
      <c r="BS145" s="363"/>
      <c r="BT145" s="363"/>
      <c r="BU145" s="363"/>
      <c r="BV145" s="363"/>
      <c r="BW145" s="363"/>
      <c r="BX145" s="364" t="s">
        <v>99</v>
      </c>
      <c r="BY145" s="365"/>
      <c r="BZ145" s="365"/>
      <c r="CA145" s="365"/>
      <c r="CB145" s="365"/>
      <c r="CC145" s="365"/>
      <c r="CD145" s="365"/>
      <c r="CE145" s="366"/>
      <c r="CF145" s="367" t="s">
        <v>176</v>
      </c>
      <c r="CG145" s="365"/>
      <c r="CH145" s="365"/>
      <c r="CI145" s="365"/>
      <c r="CJ145" s="365"/>
      <c r="CK145" s="365"/>
      <c r="CL145" s="365"/>
      <c r="CM145" s="365"/>
      <c r="CN145" s="365"/>
      <c r="CO145" s="365"/>
      <c r="CP145" s="365"/>
      <c r="CQ145" s="365"/>
      <c r="CR145" s="366"/>
      <c r="CS145" s="367"/>
      <c r="CT145" s="365"/>
      <c r="CU145" s="365"/>
      <c r="CV145" s="365"/>
      <c r="CW145" s="365"/>
      <c r="CX145" s="365"/>
      <c r="CY145" s="365"/>
      <c r="CZ145" s="365"/>
      <c r="DA145" s="365"/>
      <c r="DB145" s="365"/>
      <c r="DC145" s="365"/>
      <c r="DD145" s="365"/>
      <c r="DE145" s="366"/>
      <c r="DF145" s="354">
        <f>DF147+DF148+DF149+DF150+DF151+DF152+DF153+DF154+DF155</f>
        <v>834936.61</v>
      </c>
      <c r="DG145" s="355"/>
      <c r="DH145" s="355"/>
      <c r="DI145" s="355"/>
      <c r="DJ145" s="355"/>
      <c r="DK145" s="355"/>
      <c r="DL145" s="355"/>
      <c r="DM145" s="355"/>
      <c r="DN145" s="355"/>
      <c r="DO145" s="355"/>
      <c r="DP145" s="355"/>
      <c r="DQ145" s="355"/>
      <c r="DR145" s="356"/>
      <c r="DS145" s="354">
        <f>DS147+DS148+DS149+DS150+DS151+DS152+DS153+DS154+DS155</f>
        <v>153994.72999999998</v>
      </c>
      <c r="DT145" s="355"/>
      <c r="DU145" s="355"/>
      <c r="DV145" s="355"/>
      <c r="DW145" s="355"/>
      <c r="DX145" s="355"/>
      <c r="DY145" s="355"/>
      <c r="DZ145" s="355"/>
      <c r="EA145" s="355"/>
      <c r="EB145" s="355"/>
      <c r="EC145" s="355"/>
      <c r="ED145" s="355"/>
      <c r="EE145" s="356"/>
      <c r="EF145" s="354">
        <f>EF147+EF148+EF149+EF150+EF151+EF152+EF153+EF154+EF155</f>
        <v>153994.72999999998</v>
      </c>
      <c r="EG145" s="355"/>
      <c r="EH145" s="355"/>
      <c r="EI145" s="355"/>
      <c r="EJ145" s="355"/>
      <c r="EK145" s="355"/>
      <c r="EL145" s="355"/>
      <c r="EM145" s="355"/>
      <c r="EN145" s="355"/>
      <c r="EO145" s="355"/>
      <c r="EP145" s="355"/>
      <c r="EQ145" s="355"/>
      <c r="ER145" s="356"/>
      <c r="ES145" s="357" t="s">
        <v>48</v>
      </c>
      <c r="ET145" s="358"/>
      <c r="EU145" s="358"/>
      <c r="EV145" s="358"/>
      <c r="EW145" s="358"/>
      <c r="EX145" s="358"/>
      <c r="EY145" s="358"/>
      <c r="EZ145" s="358"/>
      <c r="FA145" s="358"/>
      <c r="FB145" s="358"/>
      <c r="FC145" s="358"/>
      <c r="FD145" s="358"/>
      <c r="FE145" s="359"/>
    </row>
    <row r="146" spans="1:161" s="107" customFormat="1" ht="11.25" customHeight="1" x14ac:dyDescent="0.2">
      <c r="A146" s="160"/>
      <c r="B146" s="160"/>
      <c r="C146" s="160"/>
      <c r="D146" s="160"/>
      <c r="E146" s="160"/>
      <c r="F146" s="160" t="s">
        <v>56</v>
      </c>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1"/>
      <c r="BY146" s="162"/>
      <c r="BZ146" s="162"/>
      <c r="CA146" s="162"/>
      <c r="CB146" s="162"/>
      <c r="CC146" s="162"/>
      <c r="CD146" s="162"/>
      <c r="CE146" s="163"/>
      <c r="CF146" s="164"/>
      <c r="CG146" s="162"/>
      <c r="CH146" s="162"/>
      <c r="CI146" s="162"/>
      <c r="CJ146" s="162"/>
      <c r="CK146" s="162"/>
      <c r="CL146" s="162"/>
      <c r="CM146" s="162"/>
      <c r="CN146" s="162"/>
      <c r="CO146" s="162"/>
      <c r="CP146" s="162"/>
      <c r="CQ146" s="162"/>
      <c r="CR146" s="163"/>
      <c r="CS146" s="164"/>
      <c r="CT146" s="162"/>
      <c r="CU146" s="162"/>
      <c r="CV146" s="162"/>
      <c r="CW146" s="162"/>
      <c r="CX146" s="162"/>
      <c r="CY146" s="162"/>
      <c r="CZ146" s="162"/>
      <c r="DA146" s="162"/>
      <c r="DB146" s="162"/>
      <c r="DC146" s="162"/>
      <c r="DD146" s="162"/>
      <c r="DE146" s="163"/>
      <c r="DF146" s="165"/>
      <c r="DG146" s="166"/>
      <c r="DH146" s="166"/>
      <c r="DI146" s="166"/>
      <c r="DJ146" s="166"/>
      <c r="DK146" s="166"/>
      <c r="DL146" s="166"/>
      <c r="DM146" s="166"/>
      <c r="DN146" s="166"/>
      <c r="DO146" s="166"/>
      <c r="DP146" s="166"/>
      <c r="DQ146" s="166"/>
      <c r="DR146" s="167"/>
      <c r="DS146" s="165"/>
      <c r="DT146" s="166"/>
      <c r="DU146" s="166"/>
      <c r="DV146" s="166"/>
      <c r="DW146" s="166"/>
      <c r="DX146" s="166"/>
      <c r="DY146" s="166"/>
      <c r="DZ146" s="166"/>
      <c r="EA146" s="166"/>
      <c r="EB146" s="166"/>
      <c r="EC146" s="166"/>
      <c r="ED146" s="166"/>
      <c r="EE146" s="167"/>
      <c r="EF146" s="165"/>
      <c r="EG146" s="166"/>
      <c r="EH146" s="166"/>
      <c r="EI146" s="166"/>
      <c r="EJ146" s="166"/>
      <c r="EK146" s="166"/>
      <c r="EL146" s="166"/>
      <c r="EM146" s="166"/>
      <c r="EN146" s="166"/>
      <c r="EO146" s="166"/>
      <c r="EP146" s="166"/>
      <c r="EQ146" s="166"/>
      <c r="ER146" s="167"/>
      <c r="ES146" s="164"/>
      <c r="ET146" s="162"/>
      <c r="EU146" s="162"/>
      <c r="EV146" s="162"/>
      <c r="EW146" s="162"/>
      <c r="EX146" s="162"/>
      <c r="EY146" s="162"/>
      <c r="EZ146" s="162"/>
      <c r="FA146" s="162"/>
      <c r="FB146" s="162"/>
      <c r="FC146" s="162"/>
      <c r="FD146" s="162"/>
      <c r="FE146" s="184"/>
    </row>
    <row r="147" spans="1:161" s="107" customFormat="1" ht="11.25" customHeight="1" x14ac:dyDescent="0.2">
      <c r="A147" s="362" t="s">
        <v>514</v>
      </c>
      <c r="B147" s="363"/>
      <c r="C147" s="363"/>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3"/>
      <c r="AY147" s="363"/>
      <c r="AZ147" s="363"/>
      <c r="BA147" s="363"/>
      <c r="BB147" s="363"/>
      <c r="BC147" s="363"/>
      <c r="BD147" s="363"/>
      <c r="BE147" s="363"/>
      <c r="BF147" s="363"/>
      <c r="BG147" s="363"/>
      <c r="BH147" s="363"/>
      <c r="BI147" s="363"/>
      <c r="BJ147" s="363"/>
      <c r="BK147" s="363"/>
      <c r="BL147" s="363"/>
      <c r="BM147" s="363"/>
      <c r="BN147" s="363"/>
      <c r="BO147" s="363"/>
      <c r="BP147" s="363"/>
      <c r="BQ147" s="363"/>
      <c r="BR147" s="363"/>
      <c r="BS147" s="363"/>
      <c r="BT147" s="363"/>
      <c r="BU147" s="363"/>
      <c r="BV147" s="363"/>
      <c r="BW147" s="363"/>
      <c r="BX147" s="364" t="s">
        <v>99</v>
      </c>
      <c r="BY147" s="365"/>
      <c r="BZ147" s="365"/>
      <c r="CA147" s="365"/>
      <c r="CB147" s="365"/>
      <c r="CC147" s="365"/>
      <c r="CD147" s="365"/>
      <c r="CE147" s="366"/>
      <c r="CF147" s="367" t="s">
        <v>176</v>
      </c>
      <c r="CG147" s="365"/>
      <c r="CH147" s="365"/>
      <c r="CI147" s="365"/>
      <c r="CJ147" s="365"/>
      <c r="CK147" s="365"/>
      <c r="CL147" s="365"/>
      <c r="CM147" s="365"/>
      <c r="CN147" s="365"/>
      <c r="CO147" s="365"/>
      <c r="CP147" s="365"/>
      <c r="CQ147" s="365"/>
      <c r="CR147" s="366"/>
      <c r="CS147" s="367" t="s">
        <v>311</v>
      </c>
      <c r="CT147" s="365"/>
      <c r="CU147" s="365"/>
      <c r="CV147" s="365"/>
      <c r="CW147" s="365"/>
      <c r="CX147" s="365"/>
      <c r="CY147" s="365"/>
      <c r="CZ147" s="365"/>
      <c r="DA147" s="365"/>
      <c r="DB147" s="365"/>
      <c r="DC147" s="365"/>
      <c r="DD147" s="365"/>
      <c r="DE147" s="366"/>
      <c r="DF147" s="354">
        <f>'221'!F20</f>
        <v>0</v>
      </c>
      <c r="DG147" s="355"/>
      <c r="DH147" s="355"/>
      <c r="DI147" s="355"/>
      <c r="DJ147" s="355"/>
      <c r="DK147" s="355"/>
      <c r="DL147" s="355"/>
      <c r="DM147" s="355"/>
      <c r="DN147" s="355"/>
      <c r="DO147" s="355"/>
      <c r="DP147" s="355"/>
      <c r="DQ147" s="355"/>
      <c r="DR147" s="356"/>
      <c r="DS147" s="354"/>
      <c r="DT147" s="355"/>
      <c r="DU147" s="355"/>
      <c r="DV147" s="355"/>
      <c r="DW147" s="355"/>
      <c r="DX147" s="355"/>
      <c r="DY147" s="355"/>
      <c r="DZ147" s="355"/>
      <c r="EA147" s="355"/>
      <c r="EB147" s="355"/>
      <c r="EC147" s="355"/>
      <c r="ED147" s="355"/>
      <c r="EE147" s="356"/>
      <c r="EF147" s="354"/>
      <c r="EG147" s="355"/>
      <c r="EH147" s="355"/>
      <c r="EI147" s="355"/>
      <c r="EJ147" s="355"/>
      <c r="EK147" s="355"/>
      <c r="EL147" s="355"/>
      <c r="EM147" s="355"/>
      <c r="EN147" s="355"/>
      <c r="EO147" s="355"/>
      <c r="EP147" s="355"/>
      <c r="EQ147" s="355"/>
      <c r="ER147" s="356"/>
      <c r="ES147" s="357" t="s">
        <v>48</v>
      </c>
      <c r="ET147" s="358"/>
      <c r="EU147" s="358"/>
      <c r="EV147" s="358"/>
      <c r="EW147" s="358"/>
      <c r="EX147" s="358"/>
      <c r="EY147" s="358"/>
      <c r="EZ147" s="358"/>
      <c r="FA147" s="358"/>
      <c r="FB147" s="358"/>
      <c r="FC147" s="358"/>
      <c r="FD147" s="358"/>
      <c r="FE147" s="359"/>
    </row>
    <row r="148" spans="1:161" s="107" customFormat="1" ht="11.25" customHeight="1" x14ac:dyDescent="0.2">
      <c r="A148" s="362" t="s">
        <v>515</v>
      </c>
      <c r="B148" s="363"/>
      <c r="C148" s="363"/>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3"/>
      <c r="AY148" s="363"/>
      <c r="AZ148" s="363"/>
      <c r="BA148" s="363"/>
      <c r="BB148" s="363"/>
      <c r="BC148" s="363"/>
      <c r="BD148" s="363"/>
      <c r="BE148" s="363"/>
      <c r="BF148" s="363"/>
      <c r="BG148" s="363"/>
      <c r="BH148" s="363"/>
      <c r="BI148" s="363"/>
      <c r="BJ148" s="363"/>
      <c r="BK148" s="363"/>
      <c r="BL148" s="363"/>
      <c r="BM148" s="363"/>
      <c r="BN148" s="363"/>
      <c r="BO148" s="363"/>
      <c r="BP148" s="363"/>
      <c r="BQ148" s="363"/>
      <c r="BR148" s="363"/>
      <c r="BS148" s="363"/>
      <c r="BT148" s="363"/>
      <c r="BU148" s="363"/>
      <c r="BV148" s="363"/>
      <c r="BW148" s="363"/>
      <c r="BX148" s="364" t="s">
        <v>99</v>
      </c>
      <c r="BY148" s="365"/>
      <c r="BZ148" s="365"/>
      <c r="CA148" s="365"/>
      <c r="CB148" s="365"/>
      <c r="CC148" s="365"/>
      <c r="CD148" s="365"/>
      <c r="CE148" s="366"/>
      <c r="CF148" s="367" t="s">
        <v>176</v>
      </c>
      <c r="CG148" s="365"/>
      <c r="CH148" s="365"/>
      <c r="CI148" s="365"/>
      <c r="CJ148" s="365"/>
      <c r="CK148" s="365"/>
      <c r="CL148" s="365"/>
      <c r="CM148" s="365"/>
      <c r="CN148" s="365"/>
      <c r="CO148" s="365"/>
      <c r="CP148" s="365"/>
      <c r="CQ148" s="365"/>
      <c r="CR148" s="366"/>
      <c r="CS148" s="367" t="s">
        <v>312</v>
      </c>
      <c r="CT148" s="365"/>
      <c r="CU148" s="365"/>
      <c r="CV148" s="365"/>
      <c r="CW148" s="365"/>
      <c r="CX148" s="365"/>
      <c r="CY148" s="365"/>
      <c r="CZ148" s="365"/>
      <c r="DA148" s="365"/>
      <c r="DB148" s="365"/>
      <c r="DC148" s="365"/>
      <c r="DD148" s="365"/>
      <c r="DE148" s="366"/>
      <c r="DF148" s="354">
        <f>'223'!F18</f>
        <v>0</v>
      </c>
      <c r="DG148" s="355"/>
      <c r="DH148" s="355"/>
      <c r="DI148" s="355"/>
      <c r="DJ148" s="355"/>
      <c r="DK148" s="355"/>
      <c r="DL148" s="355"/>
      <c r="DM148" s="355"/>
      <c r="DN148" s="355"/>
      <c r="DO148" s="355"/>
      <c r="DP148" s="355"/>
      <c r="DQ148" s="355"/>
      <c r="DR148" s="356"/>
      <c r="DS148" s="354">
        <v>97618.73</v>
      </c>
      <c r="DT148" s="355"/>
      <c r="DU148" s="355"/>
      <c r="DV148" s="355"/>
      <c r="DW148" s="355"/>
      <c r="DX148" s="355"/>
      <c r="DY148" s="355"/>
      <c r="DZ148" s="355"/>
      <c r="EA148" s="355"/>
      <c r="EB148" s="355"/>
      <c r="EC148" s="355"/>
      <c r="ED148" s="355"/>
      <c r="EE148" s="356"/>
      <c r="EF148" s="354">
        <v>97618.73</v>
      </c>
      <c r="EG148" s="355"/>
      <c r="EH148" s="355"/>
      <c r="EI148" s="355"/>
      <c r="EJ148" s="355"/>
      <c r="EK148" s="355"/>
      <c r="EL148" s="355"/>
      <c r="EM148" s="355"/>
      <c r="EN148" s="355"/>
      <c r="EO148" s="355"/>
      <c r="EP148" s="355"/>
      <c r="EQ148" s="355"/>
      <c r="ER148" s="356"/>
      <c r="ES148" s="357" t="s">
        <v>48</v>
      </c>
      <c r="ET148" s="358"/>
      <c r="EU148" s="358"/>
      <c r="EV148" s="358"/>
      <c r="EW148" s="358"/>
      <c r="EX148" s="358"/>
      <c r="EY148" s="358"/>
      <c r="EZ148" s="358"/>
      <c r="FA148" s="358"/>
      <c r="FB148" s="358"/>
      <c r="FC148" s="358"/>
      <c r="FD148" s="358"/>
      <c r="FE148" s="359"/>
    </row>
    <row r="149" spans="1:161" s="107" customFormat="1" ht="11.25" customHeight="1" x14ac:dyDescent="0.2">
      <c r="A149" s="362" t="s">
        <v>516</v>
      </c>
      <c r="B149" s="363"/>
      <c r="C149" s="363"/>
      <c r="D149" s="363"/>
      <c r="E149" s="363"/>
      <c r="F149" s="363"/>
      <c r="G149" s="363"/>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363"/>
      <c r="AL149" s="363"/>
      <c r="AM149" s="363"/>
      <c r="AN149" s="363"/>
      <c r="AO149" s="363"/>
      <c r="AP149" s="363"/>
      <c r="AQ149" s="363"/>
      <c r="AR149" s="363"/>
      <c r="AS149" s="363"/>
      <c r="AT149" s="363"/>
      <c r="AU149" s="363"/>
      <c r="AV149" s="363"/>
      <c r="AW149" s="363"/>
      <c r="AX149" s="363"/>
      <c r="AY149" s="363"/>
      <c r="AZ149" s="363"/>
      <c r="BA149" s="363"/>
      <c r="BB149" s="363"/>
      <c r="BC149" s="363"/>
      <c r="BD149" s="363"/>
      <c r="BE149" s="363"/>
      <c r="BF149" s="363"/>
      <c r="BG149" s="363"/>
      <c r="BH149" s="363"/>
      <c r="BI149" s="363"/>
      <c r="BJ149" s="363"/>
      <c r="BK149" s="363"/>
      <c r="BL149" s="363"/>
      <c r="BM149" s="363"/>
      <c r="BN149" s="363"/>
      <c r="BO149" s="363"/>
      <c r="BP149" s="363"/>
      <c r="BQ149" s="363"/>
      <c r="BR149" s="363"/>
      <c r="BS149" s="363"/>
      <c r="BT149" s="363"/>
      <c r="BU149" s="363"/>
      <c r="BV149" s="363"/>
      <c r="BW149" s="363"/>
      <c r="BX149" s="364" t="s">
        <v>99</v>
      </c>
      <c r="BY149" s="365"/>
      <c r="BZ149" s="365"/>
      <c r="CA149" s="365"/>
      <c r="CB149" s="365"/>
      <c r="CC149" s="365"/>
      <c r="CD149" s="365"/>
      <c r="CE149" s="366"/>
      <c r="CF149" s="367" t="s">
        <v>176</v>
      </c>
      <c r="CG149" s="365"/>
      <c r="CH149" s="365"/>
      <c r="CI149" s="365"/>
      <c r="CJ149" s="365"/>
      <c r="CK149" s="365"/>
      <c r="CL149" s="365"/>
      <c r="CM149" s="365"/>
      <c r="CN149" s="365"/>
      <c r="CO149" s="365"/>
      <c r="CP149" s="365"/>
      <c r="CQ149" s="365"/>
      <c r="CR149" s="366"/>
      <c r="CS149" s="367" t="s">
        <v>313</v>
      </c>
      <c r="CT149" s="365"/>
      <c r="CU149" s="365"/>
      <c r="CV149" s="365"/>
      <c r="CW149" s="365"/>
      <c r="CX149" s="365"/>
      <c r="CY149" s="365"/>
      <c r="CZ149" s="365"/>
      <c r="DA149" s="365"/>
      <c r="DB149" s="365"/>
      <c r="DC149" s="365"/>
      <c r="DD149" s="365"/>
      <c r="DE149" s="366"/>
      <c r="DF149" s="354">
        <f>'225'!E32</f>
        <v>426500.93</v>
      </c>
      <c r="DG149" s="355"/>
      <c r="DH149" s="355"/>
      <c r="DI149" s="355"/>
      <c r="DJ149" s="355"/>
      <c r="DK149" s="355"/>
      <c r="DL149" s="355"/>
      <c r="DM149" s="355"/>
      <c r="DN149" s="355"/>
      <c r="DO149" s="355"/>
      <c r="DP149" s="355"/>
      <c r="DQ149" s="355"/>
      <c r="DR149" s="356"/>
      <c r="DS149" s="354">
        <v>56376</v>
      </c>
      <c r="DT149" s="355"/>
      <c r="DU149" s="355"/>
      <c r="DV149" s="355"/>
      <c r="DW149" s="355"/>
      <c r="DX149" s="355"/>
      <c r="DY149" s="355"/>
      <c r="DZ149" s="355"/>
      <c r="EA149" s="355"/>
      <c r="EB149" s="355"/>
      <c r="EC149" s="355"/>
      <c r="ED149" s="355"/>
      <c r="EE149" s="356"/>
      <c r="EF149" s="354">
        <v>56376</v>
      </c>
      <c r="EG149" s="355"/>
      <c r="EH149" s="355"/>
      <c r="EI149" s="355"/>
      <c r="EJ149" s="355"/>
      <c r="EK149" s="355"/>
      <c r="EL149" s="355"/>
      <c r="EM149" s="355"/>
      <c r="EN149" s="355"/>
      <c r="EO149" s="355"/>
      <c r="EP149" s="355"/>
      <c r="EQ149" s="355"/>
      <c r="ER149" s="356"/>
      <c r="ES149" s="357" t="s">
        <v>48</v>
      </c>
      <c r="ET149" s="358"/>
      <c r="EU149" s="358"/>
      <c r="EV149" s="358"/>
      <c r="EW149" s="358"/>
      <c r="EX149" s="358"/>
      <c r="EY149" s="358"/>
      <c r="EZ149" s="358"/>
      <c r="FA149" s="358"/>
      <c r="FB149" s="358"/>
      <c r="FC149" s="358"/>
      <c r="FD149" s="358"/>
      <c r="FE149" s="359"/>
    </row>
    <row r="150" spans="1:161" s="107" customFormat="1" ht="11.25" customHeight="1" x14ac:dyDescent="0.2">
      <c r="A150" s="362" t="s">
        <v>517</v>
      </c>
      <c r="B150" s="363"/>
      <c r="C150" s="363"/>
      <c r="D150" s="363"/>
      <c r="E150" s="363"/>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3"/>
      <c r="AU150" s="363"/>
      <c r="AV150" s="363"/>
      <c r="AW150" s="363"/>
      <c r="AX150" s="363"/>
      <c r="AY150" s="363"/>
      <c r="AZ150" s="363"/>
      <c r="BA150" s="363"/>
      <c r="BB150" s="363"/>
      <c r="BC150" s="363"/>
      <c r="BD150" s="363"/>
      <c r="BE150" s="363"/>
      <c r="BF150" s="363"/>
      <c r="BG150" s="363"/>
      <c r="BH150" s="363"/>
      <c r="BI150" s="363"/>
      <c r="BJ150" s="363"/>
      <c r="BK150" s="363"/>
      <c r="BL150" s="363"/>
      <c r="BM150" s="363"/>
      <c r="BN150" s="363"/>
      <c r="BO150" s="363"/>
      <c r="BP150" s="363"/>
      <c r="BQ150" s="363"/>
      <c r="BR150" s="363"/>
      <c r="BS150" s="363"/>
      <c r="BT150" s="363"/>
      <c r="BU150" s="363"/>
      <c r="BV150" s="363"/>
      <c r="BW150" s="363"/>
      <c r="BX150" s="364" t="s">
        <v>99</v>
      </c>
      <c r="BY150" s="365"/>
      <c r="BZ150" s="365"/>
      <c r="CA150" s="365"/>
      <c r="CB150" s="365"/>
      <c r="CC150" s="365"/>
      <c r="CD150" s="365"/>
      <c r="CE150" s="366"/>
      <c r="CF150" s="367" t="s">
        <v>176</v>
      </c>
      <c r="CG150" s="365"/>
      <c r="CH150" s="365"/>
      <c r="CI150" s="365"/>
      <c r="CJ150" s="365"/>
      <c r="CK150" s="365"/>
      <c r="CL150" s="365"/>
      <c r="CM150" s="365"/>
      <c r="CN150" s="365"/>
      <c r="CO150" s="365"/>
      <c r="CP150" s="365"/>
      <c r="CQ150" s="365"/>
      <c r="CR150" s="366"/>
      <c r="CS150" s="367" t="s">
        <v>317</v>
      </c>
      <c r="CT150" s="365"/>
      <c r="CU150" s="365"/>
      <c r="CV150" s="365"/>
      <c r="CW150" s="365"/>
      <c r="CX150" s="365"/>
      <c r="CY150" s="365"/>
      <c r="CZ150" s="365"/>
      <c r="DA150" s="365"/>
      <c r="DB150" s="365"/>
      <c r="DC150" s="365"/>
      <c r="DD150" s="365"/>
      <c r="DE150" s="366"/>
      <c r="DF150" s="354">
        <f>'226'!D30</f>
        <v>0</v>
      </c>
      <c r="DG150" s="355"/>
      <c r="DH150" s="355"/>
      <c r="DI150" s="355"/>
      <c r="DJ150" s="355"/>
      <c r="DK150" s="355"/>
      <c r="DL150" s="355"/>
      <c r="DM150" s="355"/>
      <c r="DN150" s="355"/>
      <c r="DO150" s="355"/>
      <c r="DP150" s="355"/>
      <c r="DQ150" s="355"/>
      <c r="DR150" s="356"/>
      <c r="DS150" s="354"/>
      <c r="DT150" s="355"/>
      <c r="DU150" s="355"/>
      <c r="DV150" s="355"/>
      <c r="DW150" s="355"/>
      <c r="DX150" s="355"/>
      <c r="DY150" s="355"/>
      <c r="DZ150" s="355"/>
      <c r="EA150" s="355"/>
      <c r="EB150" s="355"/>
      <c r="EC150" s="355"/>
      <c r="ED150" s="355"/>
      <c r="EE150" s="356"/>
      <c r="EF150" s="354"/>
      <c r="EG150" s="355"/>
      <c r="EH150" s="355"/>
      <c r="EI150" s="355"/>
      <c r="EJ150" s="355"/>
      <c r="EK150" s="355"/>
      <c r="EL150" s="355"/>
      <c r="EM150" s="355"/>
      <c r="EN150" s="355"/>
      <c r="EO150" s="355"/>
      <c r="EP150" s="355"/>
      <c r="EQ150" s="355"/>
      <c r="ER150" s="356"/>
      <c r="ES150" s="357" t="s">
        <v>48</v>
      </c>
      <c r="ET150" s="358"/>
      <c r="EU150" s="358"/>
      <c r="EV150" s="358"/>
      <c r="EW150" s="358"/>
      <c r="EX150" s="358"/>
      <c r="EY150" s="358"/>
      <c r="EZ150" s="358"/>
      <c r="FA150" s="358"/>
      <c r="FB150" s="358"/>
      <c r="FC150" s="358"/>
      <c r="FD150" s="358"/>
      <c r="FE150" s="359"/>
    </row>
    <row r="151" spans="1:161" s="107" customFormat="1" ht="11.25" customHeight="1" x14ac:dyDescent="0.2">
      <c r="A151" s="362" t="s">
        <v>518</v>
      </c>
      <c r="B151" s="363"/>
      <c r="C151" s="363"/>
      <c r="D151" s="363"/>
      <c r="E151" s="363"/>
      <c r="F151" s="363"/>
      <c r="G151" s="363"/>
      <c r="H151" s="363"/>
      <c r="I151" s="363"/>
      <c r="J151" s="363"/>
      <c r="K151" s="363"/>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363"/>
      <c r="AL151" s="363"/>
      <c r="AM151" s="363"/>
      <c r="AN151" s="363"/>
      <c r="AO151" s="363"/>
      <c r="AP151" s="363"/>
      <c r="AQ151" s="363"/>
      <c r="AR151" s="363"/>
      <c r="AS151" s="363"/>
      <c r="AT151" s="363"/>
      <c r="AU151" s="363"/>
      <c r="AV151" s="363"/>
      <c r="AW151" s="363"/>
      <c r="AX151" s="363"/>
      <c r="AY151" s="363"/>
      <c r="AZ151" s="363"/>
      <c r="BA151" s="363"/>
      <c r="BB151" s="363"/>
      <c r="BC151" s="363"/>
      <c r="BD151" s="363"/>
      <c r="BE151" s="363"/>
      <c r="BF151" s="363"/>
      <c r="BG151" s="363"/>
      <c r="BH151" s="363"/>
      <c r="BI151" s="363"/>
      <c r="BJ151" s="363"/>
      <c r="BK151" s="363"/>
      <c r="BL151" s="363"/>
      <c r="BM151" s="363"/>
      <c r="BN151" s="363"/>
      <c r="BO151" s="363"/>
      <c r="BP151" s="363"/>
      <c r="BQ151" s="363"/>
      <c r="BR151" s="363"/>
      <c r="BS151" s="363"/>
      <c r="BT151" s="363"/>
      <c r="BU151" s="363"/>
      <c r="BV151" s="363"/>
      <c r="BW151" s="363"/>
      <c r="BX151" s="364" t="s">
        <v>99</v>
      </c>
      <c r="BY151" s="365"/>
      <c r="BZ151" s="365"/>
      <c r="CA151" s="365"/>
      <c r="CB151" s="365"/>
      <c r="CC151" s="365"/>
      <c r="CD151" s="365"/>
      <c r="CE151" s="366"/>
      <c r="CF151" s="367" t="s">
        <v>176</v>
      </c>
      <c r="CG151" s="365"/>
      <c r="CH151" s="365"/>
      <c r="CI151" s="365"/>
      <c r="CJ151" s="365"/>
      <c r="CK151" s="365"/>
      <c r="CL151" s="365"/>
      <c r="CM151" s="365"/>
      <c r="CN151" s="365"/>
      <c r="CO151" s="365"/>
      <c r="CP151" s="365"/>
      <c r="CQ151" s="365"/>
      <c r="CR151" s="366"/>
      <c r="CS151" s="367" t="s">
        <v>318</v>
      </c>
      <c r="CT151" s="365"/>
      <c r="CU151" s="365"/>
      <c r="CV151" s="365"/>
      <c r="CW151" s="365"/>
      <c r="CX151" s="365"/>
      <c r="CY151" s="365"/>
      <c r="CZ151" s="365"/>
      <c r="DA151" s="365"/>
      <c r="DB151" s="365"/>
      <c r="DC151" s="365"/>
      <c r="DD151" s="365"/>
      <c r="DE151" s="366"/>
      <c r="DF151" s="354">
        <f>'310'!E20</f>
        <v>408435.68</v>
      </c>
      <c r="DG151" s="355"/>
      <c r="DH151" s="355"/>
      <c r="DI151" s="355"/>
      <c r="DJ151" s="355"/>
      <c r="DK151" s="355"/>
      <c r="DL151" s="355"/>
      <c r="DM151" s="355"/>
      <c r="DN151" s="355"/>
      <c r="DO151" s="355"/>
      <c r="DP151" s="355"/>
      <c r="DQ151" s="355"/>
      <c r="DR151" s="356"/>
      <c r="DS151" s="354"/>
      <c r="DT151" s="355"/>
      <c r="DU151" s="355"/>
      <c r="DV151" s="355"/>
      <c r="DW151" s="355"/>
      <c r="DX151" s="355"/>
      <c r="DY151" s="355"/>
      <c r="DZ151" s="355"/>
      <c r="EA151" s="355"/>
      <c r="EB151" s="355"/>
      <c r="EC151" s="355"/>
      <c r="ED151" s="355"/>
      <c r="EE151" s="356"/>
      <c r="EF151" s="354"/>
      <c r="EG151" s="355"/>
      <c r="EH151" s="355"/>
      <c r="EI151" s="355"/>
      <c r="EJ151" s="355"/>
      <c r="EK151" s="355"/>
      <c r="EL151" s="355"/>
      <c r="EM151" s="355"/>
      <c r="EN151" s="355"/>
      <c r="EO151" s="355"/>
      <c r="EP151" s="355"/>
      <c r="EQ151" s="355"/>
      <c r="ER151" s="356"/>
      <c r="ES151" s="357" t="s">
        <v>48</v>
      </c>
      <c r="ET151" s="358"/>
      <c r="EU151" s="358"/>
      <c r="EV151" s="358"/>
      <c r="EW151" s="358"/>
      <c r="EX151" s="358"/>
      <c r="EY151" s="358"/>
      <c r="EZ151" s="358"/>
      <c r="FA151" s="358"/>
      <c r="FB151" s="358"/>
      <c r="FC151" s="358"/>
      <c r="FD151" s="358"/>
      <c r="FE151" s="359"/>
    </row>
    <row r="152" spans="1:161" s="107" customFormat="1" ht="11.25" customHeight="1" x14ac:dyDescent="0.2">
      <c r="A152" s="362" t="s">
        <v>519</v>
      </c>
      <c r="B152" s="363"/>
      <c r="C152" s="363"/>
      <c r="D152" s="363"/>
      <c r="E152" s="363"/>
      <c r="F152" s="363"/>
      <c r="G152" s="363"/>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363"/>
      <c r="AL152" s="363"/>
      <c r="AM152" s="363"/>
      <c r="AN152" s="363"/>
      <c r="AO152" s="363"/>
      <c r="AP152" s="363"/>
      <c r="AQ152" s="363"/>
      <c r="AR152" s="363"/>
      <c r="AS152" s="363"/>
      <c r="AT152" s="363"/>
      <c r="AU152" s="363"/>
      <c r="AV152" s="363"/>
      <c r="AW152" s="363"/>
      <c r="AX152" s="363"/>
      <c r="AY152" s="363"/>
      <c r="AZ152" s="363"/>
      <c r="BA152" s="363"/>
      <c r="BB152" s="363"/>
      <c r="BC152" s="363"/>
      <c r="BD152" s="363"/>
      <c r="BE152" s="363"/>
      <c r="BF152" s="363"/>
      <c r="BG152" s="363"/>
      <c r="BH152" s="363"/>
      <c r="BI152" s="363"/>
      <c r="BJ152" s="363"/>
      <c r="BK152" s="363"/>
      <c r="BL152" s="363"/>
      <c r="BM152" s="363"/>
      <c r="BN152" s="363"/>
      <c r="BO152" s="363"/>
      <c r="BP152" s="363"/>
      <c r="BQ152" s="363"/>
      <c r="BR152" s="363"/>
      <c r="BS152" s="363"/>
      <c r="BT152" s="363"/>
      <c r="BU152" s="363"/>
      <c r="BV152" s="363"/>
      <c r="BW152" s="363"/>
      <c r="BX152" s="364" t="s">
        <v>99</v>
      </c>
      <c r="BY152" s="365"/>
      <c r="BZ152" s="365"/>
      <c r="CA152" s="365"/>
      <c r="CB152" s="365"/>
      <c r="CC152" s="365"/>
      <c r="CD152" s="365"/>
      <c r="CE152" s="366"/>
      <c r="CF152" s="367" t="s">
        <v>176</v>
      </c>
      <c r="CG152" s="365"/>
      <c r="CH152" s="365"/>
      <c r="CI152" s="365"/>
      <c r="CJ152" s="365"/>
      <c r="CK152" s="365"/>
      <c r="CL152" s="365"/>
      <c r="CM152" s="365"/>
      <c r="CN152" s="365"/>
      <c r="CO152" s="365"/>
      <c r="CP152" s="365"/>
      <c r="CQ152" s="365"/>
      <c r="CR152" s="366"/>
      <c r="CS152" s="367" t="s">
        <v>319</v>
      </c>
      <c r="CT152" s="365"/>
      <c r="CU152" s="365"/>
      <c r="CV152" s="365"/>
      <c r="CW152" s="365"/>
      <c r="CX152" s="365"/>
      <c r="CY152" s="365"/>
      <c r="CZ152" s="365"/>
      <c r="DA152" s="365"/>
      <c r="DB152" s="365"/>
      <c r="DC152" s="365"/>
      <c r="DD152" s="365"/>
      <c r="DE152" s="366"/>
      <c r="DF152" s="354">
        <f>'342'!E19</f>
        <v>0</v>
      </c>
      <c r="DG152" s="355"/>
      <c r="DH152" s="355"/>
      <c r="DI152" s="355"/>
      <c r="DJ152" s="355"/>
      <c r="DK152" s="355"/>
      <c r="DL152" s="355"/>
      <c r="DM152" s="355"/>
      <c r="DN152" s="355"/>
      <c r="DO152" s="355"/>
      <c r="DP152" s="355"/>
      <c r="DQ152" s="355"/>
      <c r="DR152" s="356"/>
      <c r="DS152" s="354"/>
      <c r="DT152" s="355"/>
      <c r="DU152" s="355"/>
      <c r="DV152" s="355"/>
      <c r="DW152" s="355"/>
      <c r="DX152" s="355"/>
      <c r="DY152" s="355"/>
      <c r="DZ152" s="355"/>
      <c r="EA152" s="355"/>
      <c r="EB152" s="355"/>
      <c r="EC152" s="355"/>
      <c r="ED152" s="355"/>
      <c r="EE152" s="356"/>
      <c r="EF152" s="354"/>
      <c r="EG152" s="355"/>
      <c r="EH152" s="355"/>
      <c r="EI152" s="355"/>
      <c r="EJ152" s="355"/>
      <c r="EK152" s="355"/>
      <c r="EL152" s="355"/>
      <c r="EM152" s="355"/>
      <c r="EN152" s="355"/>
      <c r="EO152" s="355"/>
      <c r="EP152" s="355"/>
      <c r="EQ152" s="355"/>
      <c r="ER152" s="356"/>
      <c r="ES152" s="357" t="s">
        <v>48</v>
      </c>
      <c r="ET152" s="358"/>
      <c r="EU152" s="358"/>
      <c r="EV152" s="358"/>
      <c r="EW152" s="358"/>
      <c r="EX152" s="358"/>
      <c r="EY152" s="358"/>
      <c r="EZ152" s="358"/>
      <c r="FA152" s="358"/>
      <c r="FB152" s="358"/>
      <c r="FC152" s="358"/>
      <c r="FD152" s="358"/>
      <c r="FE152" s="359"/>
    </row>
    <row r="153" spans="1:161" s="107" customFormat="1" ht="11.25" customHeight="1" x14ac:dyDescent="0.2">
      <c r="A153" s="362" t="s">
        <v>520</v>
      </c>
      <c r="B153" s="363"/>
      <c r="C153" s="363"/>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363"/>
      <c r="BM153" s="363"/>
      <c r="BN153" s="363"/>
      <c r="BO153" s="363"/>
      <c r="BP153" s="363"/>
      <c r="BQ153" s="363"/>
      <c r="BR153" s="363"/>
      <c r="BS153" s="363"/>
      <c r="BT153" s="363"/>
      <c r="BU153" s="363"/>
      <c r="BV153" s="363"/>
      <c r="BW153" s="363"/>
      <c r="BX153" s="364" t="s">
        <v>99</v>
      </c>
      <c r="BY153" s="365"/>
      <c r="BZ153" s="365"/>
      <c r="CA153" s="365"/>
      <c r="CB153" s="365"/>
      <c r="CC153" s="365"/>
      <c r="CD153" s="365"/>
      <c r="CE153" s="366"/>
      <c r="CF153" s="367" t="s">
        <v>176</v>
      </c>
      <c r="CG153" s="365"/>
      <c r="CH153" s="365"/>
      <c r="CI153" s="365"/>
      <c r="CJ153" s="365"/>
      <c r="CK153" s="365"/>
      <c r="CL153" s="365"/>
      <c r="CM153" s="365"/>
      <c r="CN153" s="365"/>
      <c r="CO153" s="365"/>
      <c r="CP153" s="365"/>
      <c r="CQ153" s="365"/>
      <c r="CR153" s="366"/>
      <c r="CS153" s="367" t="s">
        <v>320</v>
      </c>
      <c r="CT153" s="365"/>
      <c r="CU153" s="365"/>
      <c r="CV153" s="365"/>
      <c r="CW153" s="365"/>
      <c r="CX153" s="365"/>
      <c r="CY153" s="365"/>
      <c r="CZ153" s="365"/>
      <c r="DA153" s="365"/>
      <c r="DB153" s="365"/>
      <c r="DC153" s="365"/>
      <c r="DD153" s="365"/>
      <c r="DE153" s="366"/>
      <c r="DF153" s="354">
        <f>'344'!E19</f>
        <v>0</v>
      </c>
      <c r="DG153" s="355"/>
      <c r="DH153" s="355"/>
      <c r="DI153" s="355"/>
      <c r="DJ153" s="355"/>
      <c r="DK153" s="355"/>
      <c r="DL153" s="355"/>
      <c r="DM153" s="355"/>
      <c r="DN153" s="355"/>
      <c r="DO153" s="355"/>
      <c r="DP153" s="355"/>
      <c r="DQ153" s="355"/>
      <c r="DR153" s="356"/>
      <c r="DS153" s="354"/>
      <c r="DT153" s="355"/>
      <c r="DU153" s="355"/>
      <c r="DV153" s="355"/>
      <c r="DW153" s="355"/>
      <c r="DX153" s="355"/>
      <c r="DY153" s="355"/>
      <c r="DZ153" s="355"/>
      <c r="EA153" s="355"/>
      <c r="EB153" s="355"/>
      <c r="EC153" s="355"/>
      <c r="ED153" s="355"/>
      <c r="EE153" s="356"/>
      <c r="EF153" s="354"/>
      <c r="EG153" s="355"/>
      <c r="EH153" s="355"/>
      <c r="EI153" s="355"/>
      <c r="EJ153" s="355"/>
      <c r="EK153" s="355"/>
      <c r="EL153" s="355"/>
      <c r="EM153" s="355"/>
      <c r="EN153" s="355"/>
      <c r="EO153" s="355"/>
      <c r="EP153" s="355"/>
      <c r="EQ153" s="355"/>
      <c r="ER153" s="356"/>
      <c r="ES153" s="357" t="s">
        <v>48</v>
      </c>
      <c r="ET153" s="358"/>
      <c r="EU153" s="358"/>
      <c r="EV153" s="358"/>
      <c r="EW153" s="358"/>
      <c r="EX153" s="358"/>
      <c r="EY153" s="358"/>
      <c r="EZ153" s="358"/>
      <c r="FA153" s="358"/>
      <c r="FB153" s="358"/>
      <c r="FC153" s="358"/>
      <c r="FD153" s="358"/>
      <c r="FE153" s="359"/>
    </row>
    <row r="154" spans="1:161" s="107" customFormat="1" ht="11.25" customHeight="1" x14ac:dyDescent="0.2">
      <c r="A154" s="362" t="s">
        <v>521</v>
      </c>
      <c r="B154" s="36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363"/>
      <c r="BM154" s="363"/>
      <c r="BN154" s="363"/>
      <c r="BO154" s="363"/>
      <c r="BP154" s="363"/>
      <c r="BQ154" s="363"/>
      <c r="BR154" s="363"/>
      <c r="BS154" s="363"/>
      <c r="BT154" s="363"/>
      <c r="BU154" s="363"/>
      <c r="BV154" s="363"/>
      <c r="BW154" s="363"/>
      <c r="BX154" s="364" t="s">
        <v>99</v>
      </c>
      <c r="BY154" s="365"/>
      <c r="BZ154" s="365"/>
      <c r="CA154" s="365"/>
      <c r="CB154" s="365"/>
      <c r="CC154" s="365"/>
      <c r="CD154" s="365"/>
      <c r="CE154" s="366"/>
      <c r="CF154" s="367" t="s">
        <v>176</v>
      </c>
      <c r="CG154" s="365"/>
      <c r="CH154" s="365"/>
      <c r="CI154" s="365"/>
      <c r="CJ154" s="365"/>
      <c r="CK154" s="365"/>
      <c r="CL154" s="365"/>
      <c r="CM154" s="365"/>
      <c r="CN154" s="365"/>
      <c r="CO154" s="365"/>
      <c r="CP154" s="365"/>
      <c r="CQ154" s="365"/>
      <c r="CR154" s="366"/>
      <c r="CS154" s="367" t="s">
        <v>321</v>
      </c>
      <c r="CT154" s="365"/>
      <c r="CU154" s="365"/>
      <c r="CV154" s="365"/>
      <c r="CW154" s="365"/>
      <c r="CX154" s="365"/>
      <c r="CY154" s="365"/>
      <c r="CZ154" s="365"/>
      <c r="DA154" s="365"/>
      <c r="DB154" s="365"/>
      <c r="DC154" s="365"/>
      <c r="DD154" s="365"/>
      <c r="DE154" s="366"/>
      <c r="DF154" s="354">
        <f>'346'!E21</f>
        <v>0</v>
      </c>
      <c r="DG154" s="355"/>
      <c r="DH154" s="355"/>
      <c r="DI154" s="355"/>
      <c r="DJ154" s="355"/>
      <c r="DK154" s="355"/>
      <c r="DL154" s="355"/>
      <c r="DM154" s="355"/>
      <c r="DN154" s="355"/>
      <c r="DO154" s="355"/>
      <c r="DP154" s="355"/>
      <c r="DQ154" s="355"/>
      <c r="DR154" s="356"/>
      <c r="DS154" s="354"/>
      <c r="DT154" s="355"/>
      <c r="DU154" s="355"/>
      <c r="DV154" s="355"/>
      <c r="DW154" s="355"/>
      <c r="DX154" s="355"/>
      <c r="DY154" s="355"/>
      <c r="DZ154" s="355"/>
      <c r="EA154" s="355"/>
      <c r="EB154" s="355"/>
      <c r="EC154" s="355"/>
      <c r="ED154" s="355"/>
      <c r="EE154" s="356"/>
      <c r="EF154" s="354"/>
      <c r="EG154" s="355"/>
      <c r="EH154" s="355"/>
      <c r="EI154" s="355"/>
      <c r="EJ154" s="355"/>
      <c r="EK154" s="355"/>
      <c r="EL154" s="355"/>
      <c r="EM154" s="355"/>
      <c r="EN154" s="355"/>
      <c r="EO154" s="355"/>
      <c r="EP154" s="355"/>
      <c r="EQ154" s="355"/>
      <c r="ER154" s="356"/>
      <c r="ES154" s="357" t="s">
        <v>48</v>
      </c>
      <c r="ET154" s="358"/>
      <c r="EU154" s="358"/>
      <c r="EV154" s="358"/>
      <c r="EW154" s="358"/>
      <c r="EX154" s="358"/>
      <c r="EY154" s="358"/>
      <c r="EZ154" s="358"/>
      <c r="FA154" s="358"/>
      <c r="FB154" s="358"/>
      <c r="FC154" s="358"/>
      <c r="FD154" s="358"/>
      <c r="FE154" s="359"/>
    </row>
    <row r="155" spans="1:161" s="107" customFormat="1" ht="11.25" customHeight="1" x14ac:dyDescent="0.2">
      <c r="A155" s="362" t="s">
        <v>522</v>
      </c>
      <c r="B155" s="363"/>
      <c r="C155" s="363"/>
      <c r="D155" s="363"/>
      <c r="E155" s="363"/>
      <c r="F155" s="363"/>
      <c r="G155" s="363"/>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3"/>
      <c r="AT155" s="363"/>
      <c r="AU155" s="363"/>
      <c r="AV155" s="363"/>
      <c r="AW155" s="363"/>
      <c r="AX155" s="363"/>
      <c r="AY155" s="363"/>
      <c r="AZ155" s="363"/>
      <c r="BA155" s="363"/>
      <c r="BB155" s="363"/>
      <c r="BC155" s="363"/>
      <c r="BD155" s="363"/>
      <c r="BE155" s="363"/>
      <c r="BF155" s="363"/>
      <c r="BG155" s="363"/>
      <c r="BH155" s="363"/>
      <c r="BI155" s="363"/>
      <c r="BJ155" s="363"/>
      <c r="BK155" s="363"/>
      <c r="BL155" s="363"/>
      <c r="BM155" s="363"/>
      <c r="BN155" s="363"/>
      <c r="BO155" s="363"/>
      <c r="BP155" s="363"/>
      <c r="BQ155" s="363"/>
      <c r="BR155" s="363"/>
      <c r="BS155" s="363"/>
      <c r="BT155" s="363"/>
      <c r="BU155" s="363"/>
      <c r="BV155" s="363"/>
      <c r="BW155" s="363"/>
      <c r="BX155" s="364" t="s">
        <v>99</v>
      </c>
      <c r="BY155" s="365"/>
      <c r="BZ155" s="365"/>
      <c r="CA155" s="365"/>
      <c r="CB155" s="365"/>
      <c r="CC155" s="365"/>
      <c r="CD155" s="365"/>
      <c r="CE155" s="366"/>
      <c r="CF155" s="367" t="s">
        <v>176</v>
      </c>
      <c r="CG155" s="365"/>
      <c r="CH155" s="365"/>
      <c r="CI155" s="365"/>
      <c r="CJ155" s="365"/>
      <c r="CK155" s="365"/>
      <c r="CL155" s="365"/>
      <c r="CM155" s="365"/>
      <c r="CN155" s="365"/>
      <c r="CO155" s="365"/>
      <c r="CP155" s="365"/>
      <c r="CQ155" s="365"/>
      <c r="CR155" s="366"/>
      <c r="CS155" s="367" t="s">
        <v>322</v>
      </c>
      <c r="CT155" s="365"/>
      <c r="CU155" s="365"/>
      <c r="CV155" s="365"/>
      <c r="CW155" s="365"/>
      <c r="CX155" s="365"/>
      <c r="CY155" s="365"/>
      <c r="CZ155" s="365"/>
      <c r="DA155" s="365"/>
      <c r="DB155" s="365"/>
      <c r="DC155" s="365"/>
      <c r="DD155" s="365"/>
      <c r="DE155" s="366"/>
      <c r="DF155" s="354">
        <f>'349'!E19</f>
        <v>0</v>
      </c>
      <c r="DG155" s="355"/>
      <c r="DH155" s="355"/>
      <c r="DI155" s="355"/>
      <c r="DJ155" s="355"/>
      <c r="DK155" s="355"/>
      <c r="DL155" s="355"/>
      <c r="DM155" s="355"/>
      <c r="DN155" s="355"/>
      <c r="DO155" s="355"/>
      <c r="DP155" s="355"/>
      <c r="DQ155" s="355"/>
      <c r="DR155" s="356"/>
      <c r="DS155" s="354"/>
      <c r="DT155" s="355"/>
      <c r="DU155" s="355"/>
      <c r="DV155" s="355"/>
      <c r="DW155" s="355"/>
      <c r="DX155" s="355"/>
      <c r="DY155" s="355"/>
      <c r="DZ155" s="355"/>
      <c r="EA155" s="355"/>
      <c r="EB155" s="355"/>
      <c r="EC155" s="355"/>
      <c r="ED155" s="355"/>
      <c r="EE155" s="356"/>
      <c r="EF155" s="354"/>
      <c r="EG155" s="355"/>
      <c r="EH155" s="355"/>
      <c r="EI155" s="355"/>
      <c r="EJ155" s="355"/>
      <c r="EK155" s="355"/>
      <c r="EL155" s="355"/>
      <c r="EM155" s="355"/>
      <c r="EN155" s="355"/>
      <c r="EO155" s="355"/>
      <c r="EP155" s="355"/>
      <c r="EQ155" s="355"/>
      <c r="ER155" s="356"/>
      <c r="ES155" s="357" t="s">
        <v>48</v>
      </c>
      <c r="ET155" s="358"/>
      <c r="EU155" s="358"/>
      <c r="EV155" s="358"/>
      <c r="EW155" s="358"/>
      <c r="EX155" s="358"/>
      <c r="EY155" s="358"/>
      <c r="EZ155" s="358"/>
      <c r="FA155" s="358"/>
      <c r="FB155" s="358"/>
      <c r="FC155" s="358"/>
      <c r="FD155" s="358"/>
      <c r="FE155" s="359"/>
    </row>
    <row r="156" spans="1:161" s="157" customFormat="1" ht="11.25" customHeight="1" x14ac:dyDescent="0.2">
      <c r="A156" s="312" t="s">
        <v>502</v>
      </c>
      <c r="B156" s="312"/>
      <c r="C156" s="312"/>
      <c r="D156" s="312"/>
      <c r="E156" s="312"/>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2"/>
      <c r="AI156" s="312"/>
      <c r="AJ156" s="312"/>
      <c r="AK156" s="312"/>
      <c r="AL156" s="312"/>
      <c r="AM156" s="312"/>
      <c r="AN156" s="312"/>
      <c r="AO156" s="312"/>
      <c r="AP156" s="312"/>
      <c r="AQ156" s="312"/>
      <c r="AR156" s="312"/>
      <c r="AS156" s="312"/>
      <c r="AT156" s="312"/>
      <c r="AU156" s="312"/>
      <c r="AV156" s="312"/>
      <c r="AW156" s="312"/>
      <c r="AX156" s="312"/>
      <c r="AY156" s="312"/>
      <c r="AZ156" s="312"/>
      <c r="BA156" s="312"/>
      <c r="BB156" s="312"/>
      <c r="BC156" s="312"/>
      <c r="BD156" s="312"/>
      <c r="BE156" s="312"/>
      <c r="BF156" s="312"/>
      <c r="BG156" s="312"/>
      <c r="BH156" s="312"/>
      <c r="BI156" s="312"/>
      <c r="BJ156" s="312"/>
      <c r="BK156" s="312"/>
      <c r="BL156" s="312"/>
      <c r="BM156" s="312"/>
      <c r="BN156" s="312"/>
      <c r="BO156" s="312"/>
      <c r="BP156" s="312"/>
      <c r="BQ156" s="312"/>
      <c r="BR156" s="312"/>
      <c r="BS156" s="312"/>
      <c r="BT156" s="312"/>
      <c r="BU156" s="312"/>
      <c r="BV156" s="312"/>
      <c r="BW156" s="312"/>
      <c r="BX156" s="233" t="s">
        <v>505</v>
      </c>
      <c r="BY156" s="234"/>
      <c r="BZ156" s="234"/>
      <c r="CA156" s="234"/>
      <c r="CB156" s="234"/>
      <c r="CC156" s="234"/>
      <c r="CD156" s="234"/>
      <c r="CE156" s="305"/>
      <c r="CF156" s="306" t="s">
        <v>500</v>
      </c>
      <c r="CG156" s="234"/>
      <c r="CH156" s="234"/>
      <c r="CI156" s="234"/>
      <c r="CJ156" s="234"/>
      <c r="CK156" s="234"/>
      <c r="CL156" s="234"/>
      <c r="CM156" s="234"/>
      <c r="CN156" s="234"/>
      <c r="CO156" s="234"/>
      <c r="CP156" s="234"/>
      <c r="CQ156" s="234"/>
      <c r="CR156" s="305"/>
      <c r="CS156" s="306"/>
      <c r="CT156" s="234"/>
      <c r="CU156" s="234"/>
      <c r="CV156" s="234"/>
      <c r="CW156" s="234"/>
      <c r="CX156" s="234"/>
      <c r="CY156" s="234"/>
      <c r="CZ156" s="234"/>
      <c r="DA156" s="234"/>
      <c r="DB156" s="234"/>
      <c r="DC156" s="234"/>
      <c r="DD156" s="234"/>
      <c r="DE156" s="305"/>
      <c r="DF156" s="297">
        <f>DF157+DF158+DF159</f>
        <v>78500</v>
      </c>
      <c r="DG156" s="298"/>
      <c r="DH156" s="298"/>
      <c r="DI156" s="298"/>
      <c r="DJ156" s="298"/>
      <c r="DK156" s="298"/>
      <c r="DL156" s="298"/>
      <c r="DM156" s="298"/>
      <c r="DN156" s="298"/>
      <c r="DO156" s="298"/>
      <c r="DP156" s="298"/>
      <c r="DQ156" s="298"/>
      <c r="DR156" s="299"/>
      <c r="DS156" s="297">
        <f>DS160+DS162+DS163+DS164+DS165+DS166</f>
        <v>0</v>
      </c>
      <c r="DT156" s="298"/>
      <c r="DU156" s="298"/>
      <c r="DV156" s="298"/>
      <c r="DW156" s="298"/>
      <c r="DX156" s="298"/>
      <c r="DY156" s="298"/>
      <c r="DZ156" s="298"/>
      <c r="EA156" s="298"/>
      <c r="EB156" s="298"/>
      <c r="EC156" s="298"/>
      <c r="ED156" s="298"/>
      <c r="EE156" s="299"/>
      <c r="EF156" s="297">
        <f>EF160+EF162+EF163+EF164+EF165+EF166</f>
        <v>0</v>
      </c>
      <c r="EG156" s="298"/>
      <c r="EH156" s="298"/>
      <c r="EI156" s="298"/>
      <c r="EJ156" s="298"/>
      <c r="EK156" s="298"/>
      <c r="EL156" s="298"/>
      <c r="EM156" s="298"/>
      <c r="EN156" s="298"/>
      <c r="EO156" s="298"/>
      <c r="EP156" s="298"/>
      <c r="EQ156" s="298"/>
      <c r="ER156" s="299"/>
      <c r="ES156" s="300"/>
      <c r="ET156" s="301"/>
      <c r="EU156" s="301"/>
      <c r="EV156" s="301"/>
      <c r="EW156" s="301"/>
      <c r="EX156" s="301"/>
      <c r="EY156" s="301"/>
      <c r="EZ156" s="301"/>
      <c r="FA156" s="301"/>
      <c r="FB156" s="301"/>
      <c r="FC156" s="301"/>
      <c r="FD156" s="301"/>
      <c r="FE156" s="302"/>
    </row>
    <row r="157" spans="1:161" s="107" customFormat="1" x14ac:dyDescent="0.2">
      <c r="A157" s="362" t="s">
        <v>508</v>
      </c>
      <c r="B157" s="363"/>
      <c r="C157" s="363"/>
      <c r="D157" s="363"/>
      <c r="E157" s="363"/>
      <c r="F157" s="363"/>
      <c r="G157" s="363"/>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c r="AN157" s="363"/>
      <c r="AO157" s="363"/>
      <c r="AP157" s="363"/>
      <c r="AQ157" s="363"/>
      <c r="AR157" s="363"/>
      <c r="AS157" s="363"/>
      <c r="AT157" s="363"/>
      <c r="AU157" s="363"/>
      <c r="AV157" s="363"/>
      <c r="AW157" s="363"/>
      <c r="AX157" s="363"/>
      <c r="AY157" s="363"/>
      <c r="AZ157" s="363"/>
      <c r="BA157" s="363"/>
      <c r="BB157" s="363"/>
      <c r="BC157" s="363"/>
      <c r="BD157" s="363"/>
      <c r="BE157" s="363"/>
      <c r="BF157" s="363"/>
      <c r="BG157" s="363"/>
      <c r="BH157" s="363"/>
      <c r="BI157" s="363"/>
      <c r="BJ157" s="363"/>
      <c r="BK157" s="363"/>
      <c r="BL157" s="363"/>
      <c r="BM157" s="363"/>
      <c r="BN157" s="363"/>
      <c r="BO157" s="363"/>
      <c r="BP157" s="363"/>
      <c r="BQ157" s="363"/>
      <c r="BR157" s="363"/>
      <c r="BS157" s="363"/>
      <c r="BT157" s="363"/>
      <c r="BU157" s="363"/>
      <c r="BV157" s="363"/>
      <c r="BW157" s="363"/>
      <c r="BX157" s="364" t="s">
        <v>99</v>
      </c>
      <c r="BY157" s="365"/>
      <c r="BZ157" s="365"/>
      <c r="CA157" s="365"/>
      <c r="CB157" s="365"/>
      <c r="CC157" s="365"/>
      <c r="CD157" s="365"/>
      <c r="CE157" s="366"/>
      <c r="CF157" s="367" t="s">
        <v>500</v>
      </c>
      <c r="CG157" s="365"/>
      <c r="CH157" s="365"/>
      <c r="CI157" s="365"/>
      <c r="CJ157" s="365"/>
      <c r="CK157" s="365"/>
      <c r="CL157" s="365"/>
      <c r="CM157" s="365"/>
      <c r="CN157" s="365"/>
      <c r="CO157" s="365"/>
      <c r="CP157" s="365"/>
      <c r="CQ157" s="365"/>
      <c r="CR157" s="366"/>
      <c r="CS157" s="367" t="s">
        <v>312</v>
      </c>
      <c r="CT157" s="365"/>
      <c r="CU157" s="365"/>
      <c r="CV157" s="365"/>
      <c r="CW157" s="365"/>
      <c r="CX157" s="365"/>
      <c r="CY157" s="365"/>
      <c r="CZ157" s="365"/>
      <c r="DA157" s="365"/>
      <c r="DB157" s="365"/>
      <c r="DC157" s="365"/>
      <c r="DD157" s="365"/>
      <c r="DE157" s="366"/>
      <c r="DF157" s="354">
        <f>'223'!F10</f>
        <v>0</v>
      </c>
      <c r="DG157" s="355"/>
      <c r="DH157" s="355"/>
      <c r="DI157" s="355"/>
      <c r="DJ157" s="355"/>
      <c r="DK157" s="355"/>
      <c r="DL157" s="355"/>
      <c r="DM157" s="355"/>
      <c r="DN157" s="355"/>
      <c r="DO157" s="355"/>
      <c r="DP157" s="355"/>
      <c r="DQ157" s="355"/>
      <c r="DR157" s="356"/>
      <c r="DS157" s="354"/>
      <c r="DT157" s="355"/>
      <c r="DU157" s="355"/>
      <c r="DV157" s="355"/>
      <c r="DW157" s="355"/>
      <c r="DX157" s="355"/>
      <c r="DY157" s="355"/>
      <c r="DZ157" s="355"/>
      <c r="EA157" s="355"/>
      <c r="EB157" s="355"/>
      <c r="EC157" s="355"/>
      <c r="ED157" s="355"/>
      <c r="EE157" s="356"/>
      <c r="EF157" s="354"/>
      <c r="EG157" s="355"/>
      <c r="EH157" s="355"/>
      <c r="EI157" s="355"/>
      <c r="EJ157" s="355"/>
      <c r="EK157" s="355"/>
      <c r="EL157" s="355"/>
      <c r="EM157" s="355"/>
      <c r="EN157" s="355"/>
      <c r="EO157" s="355"/>
      <c r="EP157" s="355"/>
      <c r="EQ157" s="355"/>
      <c r="ER157" s="356"/>
      <c r="ES157" s="357" t="s">
        <v>48</v>
      </c>
      <c r="ET157" s="358"/>
      <c r="EU157" s="358"/>
      <c r="EV157" s="358"/>
      <c r="EW157" s="358"/>
      <c r="EX157" s="358"/>
      <c r="EY157" s="358"/>
      <c r="EZ157" s="358"/>
      <c r="FA157" s="358"/>
      <c r="FB157" s="358"/>
      <c r="FC157" s="358"/>
      <c r="FD157" s="358"/>
      <c r="FE157" s="359"/>
    </row>
    <row r="158" spans="1:161" s="107" customFormat="1" x14ac:dyDescent="0.2">
      <c r="A158" s="362" t="s">
        <v>509</v>
      </c>
      <c r="B158" s="363"/>
      <c r="C158" s="363"/>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3"/>
      <c r="AY158" s="363"/>
      <c r="AZ158" s="363"/>
      <c r="BA158" s="363"/>
      <c r="BB158" s="363"/>
      <c r="BC158" s="363"/>
      <c r="BD158" s="363"/>
      <c r="BE158" s="363"/>
      <c r="BF158" s="363"/>
      <c r="BG158" s="363"/>
      <c r="BH158" s="363"/>
      <c r="BI158" s="363"/>
      <c r="BJ158" s="363"/>
      <c r="BK158" s="363"/>
      <c r="BL158" s="363"/>
      <c r="BM158" s="363"/>
      <c r="BN158" s="363"/>
      <c r="BO158" s="363"/>
      <c r="BP158" s="363"/>
      <c r="BQ158" s="363"/>
      <c r="BR158" s="363"/>
      <c r="BS158" s="363"/>
      <c r="BT158" s="363"/>
      <c r="BU158" s="363"/>
      <c r="BV158" s="363"/>
      <c r="BW158" s="363"/>
      <c r="BX158" s="364" t="s">
        <v>99</v>
      </c>
      <c r="BY158" s="365"/>
      <c r="BZ158" s="365"/>
      <c r="CA158" s="365"/>
      <c r="CB158" s="365"/>
      <c r="CC158" s="365"/>
      <c r="CD158" s="365"/>
      <c r="CE158" s="366"/>
      <c r="CF158" s="367" t="s">
        <v>500</v>
      </c>
      <c r="CG158" s="365"/>
      <c r="CH158" s="365"/>
      <c r="CI158" s="365"/>
      <c r="CJ158" s="365"/>
      <c r="CK158" s="365"/>
      <c r="CL158" s="365"/>
      <c r="CM158" s="365"/>
      <c r="CN158" s="365"/>
      <c r="CO158" s="365"/>
      <c r="CP158" s="365"/>
      <c r="CQ158" s="365"/>
      <c r="CR158" s="366"/>
      <c r="CS158" s="367" t="s">
        <v>312</v>
      </c>
      <c r="CT158" s="365"/>
      <c r="CU158" s="365"/>
      <c r="CV158" s="365"/>
      <c r="CW158" s="365"/>
      <c r="CX158" s="365"/>
      <c r="CY158" s="365"/>
      <c r="CZ158" s="365"/>
      <c r="DA158" s="365"/>
      <c r="DB158" s="365"/>
      <c r="DC158" s="365"/>
      <c r="DD158" s="365"/>
      <c r="DE158" s="366"/>
      <c r="DF158" s="354">
        <f>'223'!F25+'223'!F26</f>
        <v>78500</v>
      </c>
      <c r="DG158" s="355"/>
      <c r="DH158" s="355"/>
      <c r="DI158" s="355"/>
      <c r="DJ158" s="355"/>
      <c r="DK158" s="355"/>
      <c r="DL158" s="355"/>
      <c r="DM158" s="355"/>
      <c r="DN158" s="355"/>
      <c r="DO158" s="355"/>
      <c r="DP158" s="355"/>
      <c r="DQ158" s="355"/>
      <c r="DR158" s="356"/>
      <c r="DS158" s="354"/>
      <c r="DT158" s="355"/>
      <c r="DU158" s="355"/>
      <c r="DV158" s="355"/>
      <c r="DW158" s="355"/>
      <c r="DX158" s="355"/>
      <c r="DY158" s="355"/>
      <c r="DZ158" s="355"/>
      <c r="EA158" s="355"/>
      <c r="EB158" s="355"/>
      <c r="EC158" s="355"/>
      <c r="ED158" s="355"/>
      <c r="EE158" s="356"/>
      <c r="EF158" s="354"/>
      <c r="EG158" s="355"/>
      <c r="EH158" s="355"/>
      <c r="EI158" s="355"/>
      <c r="EJ158" s="355"/>
      <c r="EK158" s="355"/>
      <c r="EL158" s="355"/>
      <c r="EM158" s="355"/>
      <c r="EN158" s="355"/>
      <c r="EO158" s="355"/>
      <c r="EP158" s="355"/>
      <c r="EQ158" s="355"/>
      <c r="ER158" s="356"/>
      <c r="ES158" s="357" t="s">
        <v>48</v>
      </c>
      <c r="ET158" s="358"/>
      <c r="EU158" s="358"/>
      <c r="EV158" s="358"/>
      <c r="EW158" s="358"/>
      <c r="EX158" s="358"/>
      <c r="EY158" s="358"/>
      <c r="EZ158" s="358"/>
      <c r="FA158" s="358"/>
      <c r="FB158" s="358"/>
      <c r="FC158" s="358"/>
      <c r="FD158" s="358"/>
      <c r="FE158" s="359"/>
    </row>
    <row r="159" spans="1:161" s="107" customFormat="1" x14ac:dyDescent="0.2">
      <c r="A159" s="362" t="s">
        <v>510</v>
      </c>
      <c r="B159" s="363"/>
      <c r="C159" s="363"/>
      <c r="D159" s="363"/>
      <c r="E159" s="363"/>
      <c r="F159" s="363"/>
      <c r="G159" s="363"/>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363"/>
      <c r="AK159" s="363"/>
      <c r="AL159" s="363"/>
      <c r="AM159" s="363"/>
      <c r="AN159" s="363"/>
      <c r="AO159" s="363"/>
      <c r="AP159" s="363"/>
      <c r="AQ159" s="363"/>
      <c r="AR159" s="363"/>
      <c r="AS159" s="363"/>
      <c r="AT159" s="363"/>
      <c r="AU159" s="363"/>
      <c r="AV159" s="363"/>
      <c r="AW159" s="363"/>
      <c r="AX159" s="363"/>
      <c r="AY159" s="363"/>
      <c r="AZ159" s="363"/>
      <c r="BA159" s="363"/>
      <c r="BB159" s="363"/>
      <c r="BC159" s="363"/>
      <c r="BD159" s="363"/>
      <c r="BE159" s="363"/>
      <c r="BF159" s="363"/>
      <c r="BG159" s="363"/>
      <c r="BH159" s="363"/>
      <c r="BI159" s="363"/>
      <c r="BJ159" s="363"/>
      <c r="BK159" s="363"/>
      <c r="BL159" s="363"/>
      <c r="BM159" s="363"/>
      <c r="BN159" s="363"/>
      <c r="BO159" s="363"/>
      <c r="BP159" s="363"/>
      <c r="BQ159" s="363"/>
      <c r="BR159" s="363"/>
      <c r="BS159" s="363"/>
      <c r="BT159" s="363"/>
      <c r="BU159" s="363"/>
      <c r="BV159" s="363"/>
      <c r="BW159" s="363"/>
      <c r="BX159" s="364" t="s">
        <v>99</v>
      </c>
      <c r="BY159" s="365"/>
      <c r="BZ159" s="365"/>
      <c r="CA159" s="365"/>
      <c r="CB159" s="365"/>
      <c r="CC159" s="365"/>
      <c r="CD159" s="365"/>
      <c r="CE159" s="366"/>
      <c r="CF159" s="367" t="s">
        <v>500</v>
      </c>
      <c r="CG159" s="365"/>
      <c r="CH159" s="365"/>
      <c r="CI159" s="365"/>
      <c r="CJ159" s="365"/>
      <c r="CK159" s="365"/>
      <c r="CL159" s="365"/>
      <c r="CM159" s="365"/>
      <c r="CN159" s="365"/>
      <c r="CO159" s="365"/>
      <c r="CP159" s="365"/>
      <c r="CQ159" s="365"/>
      <c r="CR159" s="366"/>
      <c r="CS159" s="367" t="s">
        <v>312</v>
      </c>
      <c r="CT159" s="365"/>
      <c r="CU159" s="365"/>
      <c r="CV159" s="365"/>
      <c r="CW159" s="365"/>
      <c r="CX159" s="365"/>
      <c r="CY159" s="365"/>
      <c r="CZ159" s="365"/>
      <c r="DA159" s="365"/>
      <c r="DB159" s="365"/>
      <c r="DC159" s="365"/>
      <c r="DD159" s="365"/>
      <c r="DE159" s="366"/>
      <c r="DF159" s="354">
        <f>'223'!F17</f>
        <v>0</v>
      </c>
      <c r="DG159" s="355"/>
      <c r="DH159" s="355"/>
      <c r="DI159" s="355"/>
      <c r="DJ159" s="355"/>
      <c r="DK159" s="355"/>
      <c r="DL159" s="355"/>
      <c r="DM159" s="355"/>
      <c r="DN159" s="355"/>
      <c r="DO159" s="355"/>
      <c r="DP159" s="355"/>
      <c r="DQ159" s="355"/>
      <c r="DR159" s="356"/>
      <c r="DS159" s="354"/>
      <c r="DT159" s="355"/>
      <c r="DU159" s="355"/>
      <c r="DV159" s="355"/>
      <c r="DW159" s="355"/>
      <c r="DX159" s="355"/>
      <c r="DY159" s="355"/>
      <c r="DZ159" s="355"/>
      <c r="EA159" s="355"/>
      <c r="EB159" s="355"/>
      <c r="EC159" s="355"/>
      <c r="ED159" s="355"/>
      <c r="EE159" s="356"/>
      <c r="EF159" s="354"/>
      <c r="EG159" s="355"/>
      <c r="EH159" s="355"/>
      <c r="EI159" s="355"/>
      <c r="EJ159" s="355"/>
      <c r="EK159" s="355"/>
      <c r="EL159" s="355"/>
      <c r="EM159" s="355"/>
      <c r="EN159" s="355"/>
      <c r="EO159" s="355"/>
      <c r="EP159" s="355"/>
      <c r="EQ159" s="355"/>
      <c r="ER159" s="356"/>
      <c r="ES159" s="357" t="s">
        <v>48</v>
      </c>
      <c r="ET159" s="358"/>
      <c r="EU159" s="358"/>
      <c r="EV159" s="358"/>
      <c r="EW159" s="358"/>
      <c r="EX159" s="358"/>
      <c r="EY159" s="358"/>
      <c r="EZ159" s="358"/>
      <c r="FA159" s="358"/>
      <c r="FB159" s="358"/>
      <c r="FC159" s="358"/>
      <c r="FD159" s="358"/>
      <c r="FE159" s="359"/>
    </row>
    <row r="160" spans="1:161" ht="11.25" customHeight="1" x14ac:dyDescent="0.2">
      <c r="A160" s="312" t="s">
        <v>178</v>
      </c>
      <c r="B160" s="313"/>
      <c r="C160" s="313"/>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3"/>
      <c r="AA160" s="313"/>
      <c r="AB160" s="313"/>
      <c r="AC160" s="313"/>
      <c r="AD160" s="313"/>
      <c r="AE160" s="313"/>
      <c r="AF160" s="313"/>
      <c r="AG160" s="313"/>
      <c r="AH160" s="313"/>
      <c r="AI160" s="313"/>
      <c r="AJ160" s="313"/>
      <c r="AK160" s="313"/>
      <c r="AL160" s="313"/>
      <c r="AM160" s="313"/>
      <c r="AN160" s="313"/>
      <c r="AO160" s="313"/>
      <c r="AP160" s="313"/>
      <c r="AQ160" s="313"/>
      <c r="AR160" s="313"/>
      <c r="AS160" s="313"/>
      <c r="AT160" s="313"/>
      <c r="AU160" s="313"/>
      <c r="AV160" s="313"/>
      <c r="AW160" s="313"/>
      <c r="AX160" s="313"/>
      <c r="AY160" s="313"/>
      <c r="AZ160" s="313"/>
      <c r="BA160" s="313"/>
      <c r="BB160" s="313"/>
      <c r="BC160" s="313"/>
      <c r="BD160" s="313"/>
      <c r="BE160" s="313"/>
      <c r="BF160" s="313"/>
      <c r="BG160" s="313"/>
      <c r="BH160" s="313"/>
      <c r="BI160" s="313"/>
      <c r="BJ160" s="313"/>
      <c r="BK160" s="313"/>
      <c r="BL160" s="313"/>
      <c r="BM160" s="313"/>
      <c r="BN160" s="313"/>
      <c r="BO160" s="313"/>
      <c r="BP160" s="313"/>
      <c r="BQ160" s="313"/>
      <c r="BR160" s="313"/>
      <c r="BS160" s="313"/>
      <c r="BT160" s="313"/>
      <c r="BU160" s="313"/>
      <c r="BV160" s="313"/>
      <c r="BW160" s="313"/>
      <c r="BX160" s="233" t="s">
        <v>179</v>
      </c>
      <c r="BY160" s="234"/>
      <c r="BZ160" s="234"/>
      <c r="CA160" s="234"/>
      <c r="CB160" s="234"/>
      <c r="CC160" s="234"/>
      <c r="CD160" s="234"/>
      <c r="CE160" s="305"/>
      <c r="CF160" s="306" t="s">
        <v>180</v>
      </c>
      <c r="CG160" s="234"/>
      <c r="CH160" s="234"/>
      <c r="CI160" s="234"/>
      <c r="CJ160" s="234"/>
      <c r="CK160" s="234"/>
      <c r="CL160" s="234"/>
      <c r="CM160" s="234"/>
      <c r="CN160" s="234"/>
      <c r="CO160" s="234"/>
      <c r="CP160" s="234"/>
      <c r="CQ160" s="234"/>
      <c r="CR160" s="305"/>
      <c r="CS160" s="306"/>
      <c r="CT160" s="234"/>
      <c r="CU160" s="234"/>
      <c r="CV160" s="234"/>
      <c r="CW160" s="234"/>
      <c r="CX160" s="234"/>
      <c r="CY160" s="234"/>
      <c r="CZ160" s="234"/>
      <c r="DA160" s="234"/>
      <c r="DB160" s="234"/>
      <c r="DC160" s="234"/>
      <c r="DD160" s="234"/>
      <c r="DE160" s="305"/>
      <c r="DF160" s="297"/>
      <c r="DG160" s="298"/>
      <c r="DH160" s="298"/>
      <c r="DI160" s="298"/>
      <c r="DJ160" s="298"/>
      <c r="DK160" s="298"/>
      <c r="DL160" s="298"/>
      <c r="DM160" s="298"/>
      <c r="DN160" s="298"/>
      <c r="DO160" s="298"/>
      <c r="DP160" s="298"/>
      <c r="DQ160" s="298"/>
      <c r="DR160" s="299"/>
      <c r="DS160" s="297"/>
      <c r="DT160" s="298"/>
      <c r="DU160" s="298"/>
      <c r="DV160" s="298"/>
      <c r="DW160" s="298"/>
      <c r="DX160" s="298"/>
      <c r="DY160" s="298"/>
      <c r="DZ160" s="298"/>
      <c r="EA160" s="298"/>
      <c r="EB160" s="298"/>
      <c r="EC160" s="298"/>
      <c r="ED160" s="298"/>
      <c r="EE160" s="299"/>
      <c r="EF160" s="297"/>
      <c r="EG160" s="298"/>
      <c r="EH160" s="298"/>
      <c r="EI160" s="298"/>
      <c r="EJ160" s="298"/>
      <c r="EK160" s="298"/>
      <c r="EL160" s="298"/>
      <c r="EM160" s="298"/>
      <c r="EN160" s="298"/>
      <c r="EO160" s="298"/>
      <c r="EP160" s="298"/>
      <c r="EQ160" s="298"/>
      <c r="ER160" s="299"/>
      <c r="ES160" s="300"/>
      <c r="ET160" s="301"/>
      <c r="EU160" s="301"/>
      <c r="EV160" s="301"/>
      <c r="EW160" s="301"/>
      <c r="EX160" s="301"/>
      <c r="EY160" s="301"/>
      <c r="EZ160" s="301"/>
      <c r="FA160" s="301"/>
      <c r="FB160" s="301"/>
      <c r="FC160" s="301"/>
      <c r="FD160" s="301"/>
      <c r="FE160" s="302"/>
    </row>
    <row r="161" spans="1:161" ht="33.75" customHeight="1" x14ac:dyDescent="0.2">
      <c r="A161" s="368" t="s">
        <v>181</v>
      </c>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69"/>
      <c r="AY161" s="369"/>
      <c r="AZ161" s="369"/>
      <c r="BA161" s="369"/>
      <c r="BB161" s="369"/>
      <c r="BC161" s="369"/>
      <c r="BD161" s="369"/>
      <c r="BE161" s="369"/>
      <c r="BF161" s="369"/>
      <c r="BG161" s="369"/>
      <c r="BH161" s="369"/>
      <c r="BI161" s="369"/>
      <c r="BJ161" s="369"/>
      <c r="BK161" s="369"/>
      <c r="BL161" s="369"/>
      <c r="BM161" s="369"/>
      <c r="BN161" s="369"/>
      <c r="BO161" s="369"/>
      <c r="BP161" s="369"/>
      <c r="BQ161" s="369"/>
      <c r="BR161" s="369"/>
      <c r="BS161" s="369"/>
      <c r="BT161" s="369"/>
      <c r="BU161" s="369"/>
      <c r="BV161" s="369"/>
      <c r="BW161" s="369"/>
      <c r="BX161" s="233" t="s">
        <v>182</v>
      </c>
      <c r="BY161" s="234"/>
      <c r="BZ161" s="234"/>
      <c r="CA161" s="234"/>
      <c r="CB161" s="234"/>
      <c r="CC161" s="234"/>
      <c r="CD161" s="234"/>
      <c r="CE161" s="305"/>
      <c r="CF161" s="306" t="s">
        <v>183</v>
      </c>
      <c r="CG161" s="234"/>
      <c r="CH161" s="234"/>
      <c r="CI161" s="234"/>
      <c r="CJ161" s="234"/>
      <c r="CK161" s="234"/>
      <c r="CL161" s="234"/>
      <c r="CM161" s="234"/>
      <c r="CN161" s="234"/>
      <c r="CO161" s="234"/>
      <c r="CP161" s="234"/>
      <c r="CQ161" s="234"/>
      <c r="CR161" s="305"/>
      <c r="CS161" s="306"/>
      <c r="CT161" s="234"/>
      <c r="CU161" s="234"/>
      <c r="CV161" s="234"/>
      <c r="CW161" s="234"/>
      <c r="CX161" s="234"/>
      <c r="CY161" s="234"/>
      <c r="CZ161" s="234"/>
      <c r="DA161" s="234"/>
      <c r="DB161" s="234"/>
      <c r="DC161" s="234"/>
      <c r="DD161" s="234"/>
      <c r="DE161" s="305"/>
      <c r="DF161" s="297"/>
      <c r="DG161" s="298"/>
      <c r="DH161" s="298"/>
      <c r="DI161" s="298"/>
      <c r="DJ161" s="298"/>
      <c r="DK161" s="298"/>
      <c r="DL161" s="298"/>
      <c r="DM161" s="298"/>
      <c r="DN161" s="298"/>
      <c r="DO161" s="298"/>
      <c r="DP161" s="298"/>
      <c r="DQ161" s="298"/>
      <c r="DR161" s="299"/>
      <c r="DS161" s="297"/>
      <c r="DT161" s="298"/>
      <c r="DU161" s="298"/>
      <c r="DV161" s="298"/>
      <c r="DW161" s="298"/>
      <c r="DX161" s="298"/>
      <c r="DY161" s="298"/>
      <c r="DZ161" s="298"/>
      <c r="EA161" s="298"/>
      <c r="EB161" s="298"/>
      <c r="EC161" s="298"/>
      <c r="ED161" s="298"/>
      <c r="EE161" s="299"/>
      <c r="EF161" s="297"/>
      <c r="EG161" s="298"/>
      <c r="EH161" s="298"/>
      <c r="EI161" s="298"/>
      <c r="EJ161" s="298"/>
      <c r="EK161" s="298"/>
      <c r="EL161" s="298"/>
      <c r="EM161" s="298"/>
      <c r="EN161" s="298"/>
      <c r="EO161" s="298"/>
      <c r="EP161" s="298"/>
      <c r="EQ161" s="298"/>
      <c r="ER161" s="299"/>
      <c r="ES161" s="300"/>
      <c r="ET161" s="301"/>
      <c r="EU161" s="301"/>
      <c r="EV161" s="301"/>
      <c r="EW161" s="301"/>
      <c r="EX161" s="301"/>
      <c r="EY161" s="301"/>
      <c r="EZ161" s="301"/>
      <c r="FA161" s="301"/>
      <c r="FB161" s="301"/>
      <c r="FC161" s="301"/>
      <c r="FD161" s="301"/>
      <c r="FE161" s="302"/>
    </row>
    <row r="162" spans="1:161" ht="22.5" customHeight="1" x14ac:dyDescent="0.2">
      <c r="A162" s="368" t="s">
        <v>184</v>
      </c>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c r="AI162" s="369"/>
      <c r="AJ162" s="369"/>
      <c r="AK162" s="369"/>
      <c r="AL162" s="369"/>
      <c r="AM162" s="369"/>
      <c r="AN162" s="369"/>
      <c r="AO162" s="369"/>
      <c r="AP162" s="369"/>
      <c r="AQ162" s="369"/>
      <c r="AR162" s="369"/>
      <c r="AS162" s="369"/>
      <c r="AT162" s="369"/>
      <c r="AU162" s="369"/>
      <c r="AV162" s="369"/>
      <c r="AW162" s="369"/>
      <c r="AX162" s="369"/>
      <c r="AY162" s="369"/>
      <c r="AZ162" s="369"/>
      <c r="BA162" s="369"/>
      <c r="BB162" s="369"/>
      <c r="BC162" s="369"/>
      <c r="BD162" s="369"/>
      <c r="BE162" s="369"/>
      <c r="BF162" s="369"/>
      <c r="BG162" s="369"/>
      <c r="BH162" s="369"/>
      <c r="BI162" s="369"/>
      <c r="BJ162" s="369"/>
      <c r="BK162" s="369"/>
      <c r="BL162" s="369"/>
      <c r="BM162" s="369"/>
      <c r="BN162" s="369"/>
      <c r="BO162" s="369"/>
      <c r="BP162" s="369"/>
      <c r="BQ162" s="369"/>
      <c r="BR162" s="369"/>
      <c r="BS162" s="369"/>
      <c r="BT162" s="369"/>
      <c r="BU162" s="369"/>
      <c r="BV162" s="369"/>
      <c r="BW162" s="369"/>
      <c r="BX162" s="233" t="s">
        <v>185</v>
      </c>
      <c r="BY162" s="234"/>
      <c r="BZ162" s="234"/>
      <c r="CA162" s="234"/>
      <c r="CB162" s="234"/>
      <c r="CC162" s="234"/>
      <c r="CD162" s="234"/>
      <c r="CE162" s="305"/>
      <c r="CF162" s="306" t="s">
        <v>186</v>
      </c>
      <c r="CG162" s="234"/>
      <c r="CH162" s="234"/>
      <c r="CI162" s="234"/>
      <c r="CJ162" s="234"/>
      <c r="CK162" s="234"/>
      <c r="CL162" s="234"/>
      <c r="CM162" s="234"/>
      <c r="CN162" s="234"/>
      <c r="CO162" s="234"/>
      <c r="CP162" s="234"/>
      <c r="CQ162" s="234"/>
      <c r="CR162" s="305"/>
      <c r="CS162" s="306"/>
      <c r="CT162" s="234"/>
      <c r="CU162" s="234"/>
      <c r="CV162" s="234"/>
      <c r="CW162" s="234"/>
      <c r="CX162" s="234"/>
      <c r="CY162" s="234"/>
      <c r="CZ162" s="234"/>
      <c r="DA162" s="234"/>
      <c r="DB162" s="234"/>
      <c r="DC162" s="234"/>
      <c r="DD162" s="234"/>
      <c r="DE162" s="305"/>
      <c r="DF162" s="297"/>
      <c r="DG162" s="298"/>
      <c r="DH162" s="298"/>
      <c r="DI162" s="298"/>
      <c r="DJ162" s="298"/>
      <c r="DK162" s="298"/>
      <c r="DL162" s="298"/>
      <c r="DM162" s="298"/>
      <c r="DN162" s="298"/>
      <c r="DO162" s="298"/>
      <c r="DP162" s="298"/>
      <c r="DQ162" s="298"/>
      <c r="DR162" s="299"/>
      <c r="DS162" s="297"/>
      <c r="DT162" s="298"/>
      <c r="DU162" s="298"/>
      <c r="DV162" s="298"/>
      <c r="DW162" s="298"/>
      <c r="DX162" s="298"/>
      <c r="DY162" s="298"/>
      <c r="DZ162" s="298"/>
      <c r="EA162" s="298"/>
      <c r="EB162" s="298"/>
      <c r="EC162" s="298"/>
      <c r="ED162" s="298"/>
      <c r="EE162" s="299"/>
      <c r="EF162" s="297"/>
      <c r="EG162" s="298"/>
      <c r="EH162" s="298"/>
      <c r="EI162" s="298"/>
      <c r="EJ162" s="298"/>
      <c r="EK162" s="298"/>
      <c r="EL162" s="298"/>
      <c r="EM162" s="298"/>
      <c r="EN162" s="298"/>
      <c r="EO162" s="298"/>
      <c r="EP162" s="298"/>
      <c r="EQ162" s="298"/>
      <c r="ER162" s="299"/>
      <c r="ES162" s="300"/>
      <c r="ET162" s="301"/>
      <c r="EU162" s="301"/>
      <c r="EV162" s="301"/>
      <c r="EW162" s="301"/>
      <c r="EX162" s="301"/>
      <c r="EY162" s="301"/>
      <c r="EZ162" s="301"/>
      <c r="FA162" s="301"/>
      <c r="FB162" s="301"/>
      <c r="FC162" s="301"/>
      <c r="FD162" s="301"/>
      <c r="FE162" s="302"/>
    </row>
    <row r="163" spans="1:161" ht="12.75" customHeight="1" x14ac:dyDescent="0.2">
      <c r="A163" s="307" t="s">
        <v>187</v>
      </c>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c r="AJ163" s="307"/>
      <c r="AK163" s="307"/>
      <c r="AL163" s="307"/>
      <c r="AM163" s="307"/>
      <c r="AN163" s="307"/>
      <c r="AO163" s="307"/>
      <c r="AP163" s="307"/>
      <c r="AQ163" s="307"/>
      <c r="AR163" s="307"/>
      <c r="AS163" s="307"/>
      <c r="AT163" s="307"/>
      <c r="AU163" s="307"/>
      <c r="AV163" s="307"/>
      <c r="AW163" s="307"/>
      <c r="AX163" s="307"/>
      <c r="AY163" s="307"/>
      <c r="AZ163" s="307"/>
      <c r="BA163" s="307"/>
      <c r="BB163" s="307"/>
      <c r="BC163" s="307"/>
      <c r="BD163" s="307"/>
      <c r="BE163" s="307"/>
      <c r="BF163" s="307"/>
      <c r="BG163" s="307"/>
      <c r="BH163" s="307"/>
      <c r="BI163" s="307"/>
      <c r="BJ163" s="307"/>
      <c r="BK163" s="307"/>
      <c r="BL163" s="307"/>
      <c r="BM163" s="307"/>
      <c r="BN163" s="307"/>
      <c r="BO163" s="307"/>
      <c r="BP163" s="307"/>
      <c r="BQ163" s="307"/>
      <c r="BR163" s="307"/>
      <c r="BS163" s="307"/>
      <c r="BT163" s="307"/>
      <c r="BU163" s="307"/>
      <c r="BV163" s="307"/>
      <c r="BW163" s="307"/>
      <c r="BX163" s="308" t="s">
        <v>188</v>
      </c>
      <c r="BY163" s="309"/>
      <c r="BZ163" s="309"/>
      <c r="CA163" s="309"/>
      <c r="CB163" s="309"/>
      <c r="CC163" s="309"/>
      <c r="CD163" s="309"/>
      <c r="CE163" s="310"/>
      <c r="CF163" s="311" t="s">
        <v>189</v>
      </c>
      <c r="CG163" s="309"/>
      <c r="CH163" s="309"/>
      <c r="CI163" s="309"/>
      <c r="CJ163" s="309"/>
      <c r="CK163" s="309"/>
      <c r="CL163" s="309"/>
      <c r="CM163" s="309"/>
      <c r="CN163" s="309"/>
      <c r="CO163" s="309"/>
      <c r="CP163" s="309"/>
      <c r="CQ163" s="309"/>
      <c r="CR163" s="310"/>
      <c r="CS163" s="306"/>
      <c r="CT163" s="234"/>
      <c r="CU163" s="234"/>
      <c r="CV163" s="234"/>
      <c r="CW163" s="234"/>
      <c r="CX163" s="234"/>
      <c r="CY163" s="234"/>
      <c r="CZ163" s="234"/>
      <c r="DA163" s="234"/>
      <c r="DB163" s="234"/>
      <c r="DC163" s="234"/>
      <c r="DD163" s="234"/>
      <c r="DE163" s="305"/>
      <c r="DF163" s="297">
        <f>DF166</f>
        <v>-18536</v>
      </c>
      <c r="DG163" s="298"/>
      <c r="DH163" s="298"/>
      <c r="DI163" s="298"/>
      <c r="DJ163" s="298"/>
      <c r="DK163" s="298"/>
      <c r="DL163" s="298"/>
      <c r="DM163" s="298"/>
      <c r="DN163" s="298"/>
      <c r="DO163" s="298"/>
      <c r="DP163" s="298"/>
      <c r="DQ163" s="298"/>
      <c r="DR163" s="299"/>
      <c r="DS163" s="297">
        <f t="shared" ref="DS163" si="13">DS164</f>
        <v>0</v>
      </c>
      <c r="DT163" s="298"/>
      <c r="DU163" s="298"/>
      <c r="DV163" s="298"/>
      <c r="DW163" s="298"/>
      <c r="DX163" s="298"/>
      <c r="DY163" s="298"/>
      <c r="DZ163" s="298"/>
      <c r="EA163" s="298"/>
      <c r="EB163" s="298"/>
      <c r="EC163" s="298"/>
      <c r="ED163" s="298"/>
      <c r="EE163" s="299"/>
      <c r="EF163" s="297">
        <f t="shared" ref="EF163" si="14">EF164</f>
        <v>0</v>
      </c>
      <c r="EG163" s="298"/>
      <c r="EH163" s="298"/>
      <c r="EI163" s="298"/>
      <c r="EJ163" s="298"/>
      <c r="EK163" s="298"/>
      <c r="EL163" s="298"/>
      <c r="EM163" s="298"/>
      <c r="EN163" s="298"/>
      <c r="EO163" s="298"/>
      <c r="EP163" s="298"/>
      <c r="EQ163" s="298"/>
      <c r="ER163" s="299"/>
      <c r="ES163" s="300" t="s">
        <v>48</v>
      </c>
      <c r="ET163" s="301"/>
      <c r="EU163" s="301"/>
      <c r="EV163" s="301"/>
      <c r="EW163" s="301"/>
      <c r="EX163" s="301"/>
      <c r="EY163" s="301"/>
      <c r="EZ163" s="301"/>
      <c r="FA163" s="301"/>
      <c r="FB163" s="301"/>
      <c r="FC163" s="301"/>
      <c r="FD163" s="301"/>
      <c r="FE163" s="302"/>
    </row>
    <row r="164" spans="1:161" ht="22.5" customHeight="1" x14ac:dyDescent="0.2">
      <c r="A164" s="360" t="s">
        <v>190</v>
      </c>
      <c r="B164" s="361"/>
      <c r="C164" s="361"/>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361"/>
      <c r="AY164" s="361"/>
      <c r="AZ164" s="361"/>
      <c r="BA164" s="361"/>
      <c r="BB164" s="361"/>
      <c r="BC164" s="361"/>
      <c r="BD164" s="361"/>
      <c r="BE164" s="361"/>
      <c r="BF164" s="361"/>
      <c r="BG164" s="361"/>
      <c r="BH164" s="361"/>
      <c r="BI164" s="361"/>
      <c r="BJ164" s="361"/>
      <c r="BK164" s="361"/>
      <c r="BL164" s="361"/>
      <c r="BM164" s="361"/>
      <c r="BN164" s="361"/>
      <c r="BO164" s="361"/>
      <c r="BP164" s="361"/>
      <c r="BQ164" s="361"/>
      <c r="BR164" s="361"/>
      <c r="BS164" s="361"/>
      <c r="BT164" s="361"/>
      <c r="BU164" s="361"/>
      <c r="BV164" s="361"/>
      <c r="BW164" s="361"/>
      <c r="BX164" s="233" t="s">
        <v>191</v>
      </c>
      <c r="BY164" s="234"/>
      <c r="BZ164" s="234"/>
      <c r="CA164" s="234"/>
      <c r="CB164" s="234"/>
      <c r="CC164" s="234"/>
      <c r="CD164" s="234"/>
      <c r="CE164" s="305"/>
      <c r="CF164" s="306" t="s">
        <v>73</v>
      </c>
      <c r="CG164" s="234"/>
      <c r="CH164" s="234"/>
      <c r="CI164" s="234"/>
      <c r="CJ164" s="234"/>
      <c r="CK164" s="234"/>
      <c r="CL164" s="234"/>
      <c r="CM164" s="234"/>
      <c r="CN164" s="234"/>
      <c r="CO164" s="234"/>
      <c r="CP164" s="234"/>
      <c r="CQ164" s="234"/>
      <c r="CR164" s="305"/>
      <c r="CS164" s="306" t="s">
        <v>330</v>
      </c>
      <c r="CT164" s="234"/>
      <c r="CU164" s="234"/>
      <c r="CV164" s="234"/>
      <c r="CW164" s="234"/>
      <c r="CX164" s="234"/>
      <c r="CY164" s="234"/>
      <c r="CZ164" s="234"/>
      <c r="DA164" s="234"/>
      <c r="DB164" s="234"/>
      <c r="DC164" s="234"/>
      <c r="DD164" s="234"/>
      <c r="DE164" s="305"/>
      <c r="DF164" s="297">
        <f>-'189'!E10</f>
        <v>0</v>
      </c>
      <c r="DG164" s="298"/>
      <c r="DH164" s="298"/>
      <c r="DI164" s="298"/>
      <c r="DJ164" s="298"/>
      <c r="DK164" s="298"/>
      <c r="DL164" s="298"/>
      <c r="DM164" s="298"/>
      <c r="DN164" s="298"/>
      <c r="DO164" s="298"/>
      <c r="DP164" s="298"/>
      <c r="DQ164" s="298"/>
      <c r="DR164" s="299"/>
      <c r="DS164" s="297">
        <v>0</v>
      </c>
      <c r="DT164" s="298"/>
      <c r="DU164" s="298"/>
      <c r="DV164" s="298"/>
      <c r="DW164" s="298"/>
      <c r="DX164" s="298"/>
      <c r="DY164" s="298"/>
      <c r="DZ164" s="298"/>
      <c r="EA164" s="298"/>
      <c r="EB164" s="298"/>
      <c r="EC164" s="298"/>
      <c r="ED164" s="298"/>
      <c r="EE164" s="299"/>
      <c r="EF164" s="297">
        <v>0</v>
      </c>
      <c r="EG164" s="298"/>
      <c r="EH164" s="298"/>
      <c r="EI164" s="298"/>
      <c r="EJ164" s="298"/>
      <c r="EK164" s="298"/>
      <c r="EL164" s="298"/>
      <c r="EM164" s="298"/>
      <c r="EN164" s="298"/>
      <c r="EO164" s="298"/>
      <c r="EP164" s="298"/>
      <c r="EQ164" s="298"/>
      <c r="ER164" s="299"/>
      <c r="ES164" s="300" t="s">
        <v>48</v>
      </c>
      <c r="ET164" s="301"/>
      <c r="EU164" s="301"/>
      <c r="EV164" s="301"/>
      <c r="EW164" s="301"/>
      <c r="EX164" s="301"/>
      <c r="EY164" s="301"/>
      <c r="EZ164" s="301"/>
      <c r="FA164" s="301"/>
      <c r="FB164" s="301"/>
      <c r="FC164" s="301"/>
      <c r="FD164" s="301"/>
      <c r="FE164" s="302"/>
    </row>
    <row r="165" spans="1:161" ht="12.75" customHeight="1" x14ac:dyDescent="0.2">
      <c r="A165" s="360" t="s">
        <v>192</v>
      </c>
      <c r="B165" s="361"/>
      <c r="C165" s="361"/>
      <c r="D165" s="361"/>
      <c r="E165" s="361"/>
      <c r="F165" s="361"/>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361"/>
      <c r="AI165" s="361"/>
      <c r="AJ165" s="361"/>
      <c r="AK165" s="361"/>
      <c r="AL165" s="361"/>
      <c r="AM165" s="361"/>
      <c r="AN165" s="361"/>
      <c r="AO165" s="361"/>
      <c r="AP165" s="361"/>
      <c r="AQ165" s="361"/>
      <c r="AR165" s="361"/>
      <c r="AS165" s="361"/>
      <c r="AT165" s="361"/>
      <c r="AU165" s="361"/>
      <c r="AV165" s="361"/>
      <c r="AW165" s="361"/>
      <c r="AX165" s="361"/>
      <c r="AY165" s="361"/>
      <c r="AZ165" s="361"/>
      <c r="BA165" s="361"/>
      <c r="BB165" s="361"/>
      <c r="BC165" s="361"/>
      <c r="BD165" s="361"/>
      <c r="BE165" s="361"/>
      <c r="BF165" s="361"/>
      <c r="BG165" s="361"/>
      <c r="BH165" s="361"/>
      <c r="BI165" s="361"/>
      <c r="BJ165" s="361"/>
      <c r="BK165" s="361"/>
      <c r="BL165" s="361"/>
      <c r="BM165" s="361"/>
      <c r="BN165" s="361"/>
      <c r="BO165" s="361"/>
      <c r="BP165" s="361"/>
      <c r="BQ165" s="361"/>
      <c r="BR165" s="361"/>
      <c r="BS165" s="361"/>
      <c r="BT165" s="361"/>
      <c r="BU165" s="361"/>
      <c r="BV165" s="361"/>
      <c r="BW165" s="361"/>
      <c r="BX165" s="233" t="s">
        <v>193</v>
      </c>
      <c r="BY165" s="234"/>
      <c r="BZ165" s="234"/>
      <c r="CA165" s="234"/>
      <c r="CB165" s="234"/>
      <c r="CC165" s="234"/>
      <c r="CD165" s="234"/>
      <c r="CE165" s="305"/>
      <c r="CF165" s="306"/>
      <c r="CG165" s="234"/>
      <c r="CH165" s="234"/>
      <c r="CI165" s="234"/>
      <c r="CJ165" s="234"/>
      <c r="CK165" s="234"/>
      <c r="CL165" s="234"/>
      <c r="CM165" s="234"/>
      <c r="CN165" s="234"/>
      <c r="CO165" s="234"/>
      <c r="CP165" s="234"/>
      <c r="CQ165" s="234"/>
      <c r="CR165" s="305"/>
      <c r="CS165" s="306"/>
      <c r="CT165" s="234"/>
      <c r="CU165" s="234"/>
      <c r="CV165" s="234"/>
      <c r="CW165" s="234"/>
      <c r="CX165" s="234"/>
      <c r="CY165" s="234"/>
      <c r="CZ165" s="234"/>
      <c r="DA165" s="234"/>
      <c r="DB165" s="234"/>
      <c r="DC165" s="234"/>
      <c r="DD165" s="234"/>
      <c r="DE165" s="305"/>
      <c r="DF165" s="297"/>
      <c r="DG165" s="298"/>
      <c r="DH165" s="298"/>
      <c r="DI165" s="298"/>
      <c r="DJ165" s="298"/>
      <c r="DK165" s="298"/>
      <c r="DL165" s="298"/>
      <c r="DM165" s="298"/>
      <c r="DN165" s="298"/>
      <c r="DO165" s="298"/>
      <c r="DP165" s="298"/>
      <c r="DQ165" s="298"/>
      <c r="DR165" s="299"/>
      <c r="DS165" s="297"/>
      <c r="DT165" s="298"/>
      <c r="DU165" s="298"/>
      <c r="DV165" s="298"/>
      <c r="DW165" s="298"/>
      <c r="DX165" s="298"/>
      <c r="DY165" s="298"/>
      <c r="DZ165" s="298"/>
      <c r="EA165" s="298"/>
      <c r="EB165" s="298"/>
      <c r="EC165" s="298"/>
      <c r="ED165" s="298"/>
      <c r="EE165" s="299"/>
      <c r="EF165" s="297"/>
      <c r="EG165" s="298"/>
      <c r="EH165" s="298"/>
      <c r="EI165" s="298"/>
      <c r="EJ165" s="298"/>
      <c r="EK165" s="298"/>
      <c r="EL165" s="298"/>
      <c r="EM165" s="298"/>
      <c r="EN165" s="298"/>
      <c r="EO165" s="298"/>
      <c r="EP165" s="298"/>
      <c r="EQ165" s="298"/>
      <c r="ER165" s="299"/>
      <c r="ES165" s="300" t="s">
        <v>48</v>
      </c>
      <c r="ET165" s="301"/>
      <c r="EU165" s="301"/>
      <c r="EV165" s="301"/>
      <c r="EW165" s="301"/>
      <c r="EX165" s="301"/>
      <c r="EY165" s="301"/>
      <c r="EZ165" s="301"/>
      <c r="FA165" s="301"/>
      <c r="FB165" s="301"/>
      <c r="FC165" s="301"/>
      <c r="FD165" s="301"/>
      <c r="FE165" s="302"/>
    </row>
    <row r="166" spans="1:161" ht="12.75" customHeight="1" x14ac:dyDescent="0.2">
      <c r="A166" s="360" t="s">
        <v>195</v>
      </c>
      <c r="B166" s="361"/>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361"/>
      <c r="AI166" s="361"/>
      <c r="AJ166" s="361"/>
      <c r="AK166" s="361"/>
      <c r="AL166" s="361"/>
      <c r="AM166" s="361"/>
      <c r="AN166" s="361"/>
      <c r="AO166" s="361"/>
      <c r="AP166" s="361"/>
      <c r="AQ166" s="361"/>
      <c r="AR166" s="361"/>
      <c r="AS166" s="361"/>
      <c r="AT166" s="361"/>
      <c r="AU166" s="361"/>
      <c r="AV166" s="361"/>
      <c r="AW166" s="361"/>
      <c r="AX166" s="361"/>
      <c r="AY166" s="361"/>
      <c r="AZ166" s="361"/>
      <c r="BA166" s="361"/>
      <c r="BB166" s="361"/>
      <c r="BC166" s="361"/>
      <c r="BD166" s="361"/>
      <c r="BE166" s="361"/>
      <c r="BF166" s="361"/>
      <c r="BG166" s="361"/>
      <c r="BH166" s="361"/>
      <c r="BI166" s="361"/>
      <c r="BJ166" s="361"/>
      <c r="BK166" s="361"/>
      <c r="BL166" s="361"/>
      <c r="BM166" s="361"/>
      <c r="BN166" s="361"/>
      <c r="BO166" s="361"/>
      <c r="BP166" s="361"/>
      <c r="BQ166" s="361"/>
      <c r="BR166" s="361"/>
      <c r="BS166" s="361"/>
      <c r="BT166" s="361"/>
      <c r="BU166" s="361"/>
      <c r="BV166" s="361"/>
      <c r="BW166" s="361"/>
      <c r="BX166" s="233" t="s">
        <v>194</v>
      </c>
      <c r="BY166" s="234"/>
      <c r="BZ166" s="234"/>
      <c r="CA166" s="234"/>
      <c r="CB166" s="234"/>
      <c r="CC166" s="234"/>
      <c r="CD166" s="234"/>
      <c r="CE166" s="305"/>
      <c r="CF166" s="306"/>
      <c r="CG166" s="234"/>
      <c r="CH166" s="234"/>
      <c r="CI166" s="234"/>
      <c r="CJ166" s="234"/>
      <c r="CK166" s="234"/>
      <c r="CL166" s="234"/>
      <c r="CM166" s="234"/>
      <c r="CN166" s="234"/>
      <c r="CO166" s="234"/>
      <c r="CP166" s="234"/>
      <c r="CQ166" s="234"/>
      <c r="CR166" s="305"/>
      <c r="CS166" s="306"/>
      <c r="CT166" s="234"/>
      <c r="CU166" s="234"/>
      <c r="CV166" s="234"/>
      <c r="CW166" s="234"/>
      <c r="CX166" s="234"/>
      <c r="CY166" s="234"/>
      <c r="CZ166" s="234"/>
      <c r="DA166" s="234"/>
      <c r="DB166" s="234"/>
      <c r="DC166" s="234"/>
      <c r="DD166" s="234"/>
      <c r="DE166" s="305"/>
      <c r="DF166" s="297">
        <v>-18536</v>
      </c>
      <c r="DG166" s="298"/>
      <c r="DH166" s="298"/>
      <c r="DI166" s="298"/>
      <c r="DJ166" s="298"/>
      <c r="DK166" s="298"/>
      <c r="DL166" s="298"/>
      <c r="DM166" s="298"/>
      <c r="DN166" s="298"/>
      <c r="DO166" s="298"/>
      <c r="DP166" s="298"/>
      <c r="DQ166" s="298"/>
      <c r="DR166" s="299"/>
      <c r="DS166" s="297"/>
      <c r="DT166" s="298"/>
      <c r="DU166" s="298"/>
      <c r="DV166" s="298"/>
      <c r="DW166" s="298"/>
      <c r="DX166" s="298"/>
      <c r="DY166" s="298"/>
      <c r="DZ166" s="298"/>
      <c r="EA166" s="298"/>
      <c r="EB166" s="298"/>
      <c r="EC166" s="298"/>
      <c r="ED166" s="298"/>
      <c r="EE166" s="299"/>
      <c r="EF166" s="297"/>
      <c r="EG166" s="298"/>
      <c r="EH166" s="298"/>
      <c r="EI166" s="298"/>
      <c r="EJ166" s="298"/>
      <c r="EK166" s="298"/>
      <c r="EL166" s="298"/>
      <c r="EM166" s="298"/>
      <c r="EN166" s="298"/>
      <c r="EO166" s="298"/>
      <c r="EP166" s="298"/>
      <c r="EQ166" s="298"/>
      <c r="ER166" s="299"/>
      <c r="ES166" s="300" t="s">
        <v>48</v>
      </c>
      <c r="ET166" s="301"/>
      <c r="EU166" s="301"/>
      <c r="EV166" s="301"/>
      <c r="EW166" s="301"/>
      <c r="EX166" s="301"/>
      <c r="EY166" s="301"/>
      <c r="EZ166" s="301"/>
      <c r="FA166" s="301"/>
      <c r="FB166" s="301"/>
      <c r="FC166" s="301"/>
      <c r="FD166" s="301"/>
      <c r="FE166" s="302"/>
    </row>
    <row r="167" spans="1:161" ht="12.75" customHeight="1" x14ac:dyDescent="0.2">
      <c r="A167" s="307" t="s">
        <v>196</v>
      </c>
      <c r="B167" s="307"/>
      <c r="C167" s="307"/>
      <c r="D167" s="307"/>
      <c r="E167" s="307"/>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7"/>
      <c r="AN167" s="307"/>
      <c r="AO167" s="307"/>
      <c r="AP167" s="307"/>
      <c r="AQ167" s="307"/>
      <c r="AR167" s="307"/>
      <c r="AS167" s="307"/>
      <c r="AT167" s="307"/>
      <c r="AU167" s="307"/>
      <c r="AV167" s="307"/>
      <c r="AW167" s="307"/>
      <c r="AX167" s="307"/>
      <c r="AY167" s="307"/>
      <c r="AZ167" s="307"/>
      <c r="BA167" s="307"/>
      <c r="BB167" s="307"/>
      <c r="BC167" s="307"/>
      <c r="BD167" s="307"/>
      <c r="BE167" s="307"/>
      <c r="BF167" s="307"/>
      <c r="BG167" s="307"/>
      <c r="BH167" s="307"/>
      <c r="BI167" s="307"/>
      <c r="BJ167" s="307"/>
      <c r="BK167" s="307"/>
      <c r="BL167" s="307"/>
      <c r="BM167" s="307"/>
      <c r="BN167" s="307"/>
      <c r="BO167" s="307"/>
      <c r="BP167" s="307"/>
      <c r="BQ167" s="307"/>
      <c r="BR167" s="307"/>
      <c r="BS167" s="307"/>
      <c r="BT167" s="307"/>
      <c r="BU167" s="307"/>
      <c r="BV167" s="307"/>
      <c r="BW167" s="307"/>
      <c r="BX167" s="308" t="s">
        <v>197</v>
      </c>
      <c r="BY167" s="309"/>
      <c r="BZ167" s="309"/>
      <c r="CA167" s="309"/>
      <c r="CB167" s="309"/>
      <c r="CC167" s="309"/>
      <c r="CD167" s="309"/>
      <c r="CE167" s="310"/>
      <c r="CF167" s="311" t="s">
        <v>48</v>
      </c>
      <c r="CG167" s="309"/>
      <c r="CH167" s="309"/>
      <c r="CI167" s="309"/>
      <c r="CJ167" s="309"/>
      <c r="CK167" s="309"/>
      <c r="CL167" s="309"/>
      <c r="CM167" s="309"/>
      <c r="CN167" s="309"/>
      <c r="CO167" s="309"/>
      <c r="CP167" s="309"/>
      <c r="CQ167" s="309"/>
      <c r="CR167" s="310"/>
      <c r="CS167" s="306"/>
      <c r="CT167" s="234"/>
      <c r="CU167" s="234"/>
      <c r="CV167" s="234"/>
      <c r="CW167" s="234"/>
      <c r="CX167" s="234"/>
      <c r="CY167" s="234"/>
      <c r="CZ167" s="234"/>
      <c r="DA167" s="234"/>
      <c r="DB167" s="234"/>
      <c r="DC167" s="234"/>
      <c r="DD167" s="234"/>
      <c r="DE167" s="305"/>
      <c r="DF167" s="297"/>
      <c r="DG167" s="298"/>
      <c r="DH167" s="298"/>
      <c r="DI167" s="298"/>
      <c r="DJ167" s="298"/>
      <c r="DK167" s="298"/>
      <c r="DL167" s="298"/>
      <c r="DM167" s="298"/>
      <c r="DN167" s="298"/>
      <c r="DO167" s="298"/>
      <c r="DP167" s="298"/>
      <c r="DQ167" s="298"/>
      <c r="DR167" s="299"/>
      <c r="DS167" s="297"/>
      <c r="DT167" s="298"/>
      <c r="DU167" s="298"/>
      <c r="DV167" s="298"/>
      <c r="DW167" s="298"/>
      <c r="DX167" s="298"/>
      <c r="DY167" s="298"/>
      <c r="DZ167" s="298"/>
      <c r="EA167" s="298"/>
      <c r="EB167" s="298"/>
      <c r="EC167" s="298"/>
      <c r="ED167" s="298"/>
      <c r="EE167" s="299"/>
      <c r="EF167" s="297"/>
      <c r="EG167" s="298"/>
      <c r="EH167" s="298"/>
      <c r="EI167" s="298"/>
      <c r="EJ167" s="298"/>
      <c r="EK167" s="298"/>
      <c r="EL167" s="298"/>
      <c r="EM167" s="298"/>
      <c r="EN167" s="298"/>
      <c r="EO167" s="298"/>
      <c r="EP167" s="298"/>
      <c r="EQ167" s="298"/>
      <c r="ER167" s="299"/>
      <c r="ES167" s="300" t="s">
        <v>48</v>
      </c>
      <c r="ET167" s="301"/>
      <c r="EU167" s="301"/>
      <c r="EV167" s="301"/>
      <c r="EW167" s="301"/>
      <c r="EX167" s="301"/>
      <c r="EY167" s="301"/>
      <c r="EZ167" s="301"/>
      <c r="FA167" s="301"/>
      <c r="FB167" s="301"/>
      <c r="FC167" s="301"/>
      <c r="FD167" s="301"/>
      <c r="FE167" s="302"/>
    </row>
    <row r="168" spans="1:161" ht="22.5" customHeight="1" x14ac:dyDescent="0.2">
      <c r="A168" s="360" t="s">
        <v>198</v>
      </c>
      <c r="B168" s="361"/>
      <c r="C168" s="361"/>
      <c r="D168" s="361"/>
      <c r="E168" s="361"/>
      <c r="F168" s="361"/>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1"/>
      <c r="AC168" s="361"/>
      <c r="AD168" s="361"/>
      <c r="AE168" s="361"/>
      <c r="AF168" s="361"/>
      <c r="AG168" s="361"/>
      <c r="AH168" s="361"/>
      <c r="AI168" s="361"/>
      <c r="AJ168" s="361"/>
      <c r="AK168" s="361"/>
      <c r="AL168" s="361"/>
      <c r="AM168" s="361"/>
      <c r="AN168" s="361"/>
      <c r="AO168" s="361"/>
      <c r="AP168" s="361"/>
      <c r="AQ168" s="361"/>
      <c r="AR168" s="361"/>
      <c r="AS168" s="361"/>
      <c r="AT168" s="361"/>
      <c r="AU168" s="361"/>
      <c r="AV168" s="361"/>
      <c r="AW168" s="361"/>
      <c r="AX168" s="361"/>
      <c r="AY168" s="361"/>
      <c r="AZ168" s="361"/>
      <c r="BA168" s="361"/>
      <c r="BB168" s="361"/>
      <c r="BC168" s="361"/>
      <c r="BD168" s="361"/>
      <c r="BE168" s="361"/>
      <c r="BF168" s="361"/>
      <c r="BG168" s="361"/>
      <c r="BH168" s="361"/>
      <c r="BI168" s="361"/>
      <c r="BJ168" s="361"/>
      <c r="BK168" s="361"/>
      <c r="BL168" s="361"/>
      <c r="BM168" s="361"/>
      <c r="BN168" s="361"/>
      <c r="BO168" s="361"/>
      <c r="BP168" s="361"/>
      <c r="BQ168" s="361"/>
      <c r="BR168" s="361"/>
      <c r="BS168" s="361"/>
      <c r="BT168" s="361"/>
      <c r="BU168" s="361"/>
      <c r="BV168" s="361"/>
      <c r="BW168" s="361"/>
      <c r="BX168" s="233" t="s">
        <v>199</v>
      </c>
      <c r="BY168" s="234"/>
      <c r="BZ168" s="234"/>
      <c r="CA168" s="234"/>
      <c r="CB168" s="234"/>
      <c r="CC168" s="234"/>
      <c r="CD168" s="234"/>
      <c r="CE168" s="305"/>
      <c r="CF168" s="306" t="s">
        <v>200</v>
      </c>
      <c r="CG168" s="234"/>
      <c r="CH168" s="234"/>
      <c r="CI168" s="234"/>
      <c r="CJ168" s="234"/>
      <c r="CK168" s="234"/>
      <c r="CL168" s="234"/>
      <c r="CM168" s="234"/>
      <c r="CN168" s="234"/>
      <c r="CO168" s="234"/>
      <c r="CP168" s="234"/>
      <c r="CQ168" s="234"/>
      <c r="CR168" s="305"/>
      <c r="CS168" s="306"/>
      <c r="CT168" s="234"/>
      <c r="CU168" s="234"/>
      <c r="CV168" s="234"/>
      <c r="CW168" s="234"/>
      <c r="CX168" s="234"/>
      <c r="CY168" s="234"/>
      <c r="CZ168" s="234"/>
      <c r="DA168" s="234"/>
      <c r="DB168" s="234"/>
      <c r="DC168" s="234"/>
      <c r="DD168" s="234"/>
      <c r="DE168" s="305"/>
      <c r="DF168" s="297"/>
      <c r="DG168" s="298"/>
      <c r="DH168" s="298"/>
      <c r="DI168" s="298"/>
      <c r="DJ168" s="298"/>
      <c r="DK168" s="298"/>
      <c r="DL168" s="298"/>
      <c r="DM168" s="298"/>
      <c r="DN168" s="298"/>
      <c r="DO168" s="298"/>
      <c r="DP168" s="298"/>
      <c r="DQ168" s="298"/>
      <c r="DR168" s="299"/>
      <c r="DS168" s="297"/>
      <c r="DT168" s="298"/>
      <c r="DU168" s="298"/>
      <c r="DV168" s="298"/>
      <c r="DW168" s="298"/>
      <c r="DX168" s="298"/>
      <c r="DY168" s="298"/>
      <c r="DZ168" s="298"/>
      <c r="EA168" s="298"/>
      <c r="EB168" s="298"/>
      <c r="EC168" s="298"/>
      <c r="ED168" s="298"/>
      <c r="EE168" s="299"/>
      <c r="EF168" s="297"/>
      <c r="EG168" s="298"/>
      <c r="EH168" s="298"/>
      <c r="EI168" s="298"/>
      <c r="EJ168" s="298"/>
      <c r="EK168" s="298"/>
      <c r="EL168" s="298"/>
      <c r="EM168" s="298"/>
      <c r="EN168" s="298"/>
      <c r="EO168" s="298"/>
      <c r="EP168" s="298"/>
      <c r="EQ168" s="298"/>
      <c r="ER168" s="299"/>
      <c r="ES168" s="300" t="s">
        <v>48</v>
      </c>
      <c r="ET168" s="301"/>
      <c r="EU168" s="301"/>
      <c r="EV168" s="301"/>
      <c r="EW168" s="301"/>
      <c r="EX168" s="301"/>
      <c r="EY168" s="301"/>
      <c r="EZ168" s="301"/>
      <c r="FA168" s="301"/>
      <c r="FB168" s="301"/>
      <c r="FC168" s="301"/>
      <c r="FD168" s="301"/>
      <c r="FE168" s="302"/>
    </row>
    <row r="169" spans="1:161" ht="11.25" customHeight="1" thickBot="1" x14ac:dyDescent="0.25">
      <c r="A169" s="360"/>
      <c r="B169" s="361"/>
      <c r="C169" s="361"/>
      <c r="D169" s="361"/>
      <c r="E169" s="361"/>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1"/>
      <c r="AK169" s="361"/>
      <c r="AL169" s="361"/>
      <c r="AM169" s="361"/>
      <c r="AN169" s="361"/>
      <c r="AO169" s="361"/>
      <c r="AP169" s="361"/>
      <c r="AQ169" s="361"/>
      <c r="AR169" s="361"/>
      <c r="AS169" s="361"/>
      <c r="AT169" s="361"/>
      <c r="AU169" s="361"/>
      <c r="AV169" s="361"/>
      <c r="AW169" s="361"/>
      <c r="AX169" s="361"/>
      <c r="AY169" s="361"/>
      <c r="AZ169" s="361"/>
      <c r="BA169" s="361"/>
      <c r="BB169" s="361"/>
      <c r="BC169" s="361"/>
      <c r="BD169" s="361"/>
      <c r="BE169" s="361"/>
      <c r="BF169" s="361"/>
      <c r="BG169" s="361"/>
      <c r="BH169" s="361"/>
      <c r="BI169" s="361"/>
      <c r="BJ169" s="361"/>
      <c r="BK169" s="361"/>
      <c r="BL169" s="361"/>
      <c r="BM169" s="361"/>
      <c r="BN169" s="361"/>
      <c r="BO169" s="361"/>
      <c r="BP169" s="361"/>
      <c r="BQ169" s="361"/>
      <c r="BR169" s="361"/>
      <c r="BS169" s="361"/>
      <c r="BT169" s="361"/>
      <c r="BU169" s="361"/>
      <c r="BV169" s="361"/>
      <c r="BW169" s="361"/>
      <c r="BX169" s="238"/>
      <c r="BY169" s="239"/>
      <c r="BZ169" s="239"/>
      <c r="CA169" s="239"/>
      <c r="CB169" s="239"/>
      <c r="CC169" s="239"/>
      <c r="CD169" s="239"/>
      <c r="CE169" s="379"/>
      <c r="CF169" s="380"/>
      <c r="CG169" s="239"/>
      <c r="CH169" s="239"/>
      <c r="CI169" s="239"/>
      <c r="CJ169" s="239"/>
      <c r="CK169" s="239"/>
      <c r="CL169" s="239"/>
      <c r="CM169" s="239"/>
      <c r="CN169" s="239"/>
      <c r="CO169" s="239"/>
      <c r="CP169" s="239"/>
      <c r="CQ169" s="239"/>
      <c r="CR169" s="379"/>
      <c r="CS169" s="380"/>
      <c r="CT169" s="239"/>
      <c r="CU169" s="239"/>
      <c r="CV169" s="239"/>
      <c r="CW169" s="239"/>
      <c r="CX169" s="239"/>
      <c r="CY169" s="239"/>
      <c r="CZ169" s="239"/>
      <c r="DA169" s="239"/>
      <c r="DB169" s="239"/>
      <c r="DC169" s="239"/>
      <c r="DD169" s="239"/>
      <c r="DE169" s="379"/>
      <c r="DF169" s="297">
        <f>DF32+DF34+DF163-DF58</f>
        <v>-2.8000026941299438E-3</v>
      </c>
      <c r="DG169" s="298"/>
      <c r="DH169" s="298"/>
      <c r="DI169" s="298"/>
      <c r="DJ169" s="298"/>
      <c r="DK169" s="298"/>
      <c r="DL169" s="298"/>
      <c r="DM169" s="298"/>
      <c r="DN169" s="298"/>
      <c r="DO169" s="298"/>
      <c r="DP169" s="298"/>
      <c r="DQ169" s="298"/>
      <c r="DR169" s="299"/>
      <c r="DS169" s="370"/>
      <c r="DT169" s="371"/>
      <c r="DU169" s="371"/>
      <c r="DV169" s="371"/>
      <c r="DW169" s="371"/>
      <c r="DX169" s="371"/>
      <c r="DY169" s="371"/>
      <c r="DZ169" s="371"/>
      <c r="EA169" s="371"/>
      <c r="EB169" s="371"/>
      <c r="EC169" s="371"/>
      <c r="ED169" s="371"/>
      <c r="EE169" s="372"/>
      <c r="EF169" s="370"/>
      <c r="EG169" s="371"/>
      <c r="EH169" s="371"/>
      <c r="EI169" s="371"/>
      <c r="EJ169" s="371"/>
      <c r="EK169" s="371"/>
      <c r="EL169" s="371"/>
      <c r="EM169" s="371"/>
      <c r="EN169" s="371"/>
      <c r="EO169" s="371"/>
      <c r="EP169" s="371"/>
      <c r="EQ169" s="371"/>
      <c r="ER169" s="372"/>
      <c r="ES169" s="373"/>
      <c r="ET169" s="374"/>
      <c r="EU169" s="374"/>
      <c r="EV169" s="374"/>
      <c r="EW169" s="374"/>
      <c r="EX169" s="374"/>
      <c r="EY169" s="374"/>
      <c r="EZ169" s="374"/>
      <c r="FA169" s="374"/>
      <c r="FB169" s="374"/>
      <c r="FC169" s="374"/>
      <c r="FD169" s="374"/>
      <c r="FE169" s="375"/>
    </row>
    <row r="170" spans="1:161" ht="3" customHeight="1" x14ac:dyDescent="0.2"/>
    <row r="171" spans="1:161" s="3" customFormat="1" ht="11.25" customHeight="1" x14ac:dyDescent="0.2">
      <c r="A171" s="386" t="s">
        <v>271</v>
      </c>
      <c r="B171" s="386"/>
      <c r="C171" s="386"/>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386"/>
      <c r="Z171" s="386"/>
      <c r="AA171" s="386"/>
      <c r="AB171" s="386"/>
      <c r="AC171" s="386"/>
      <c r="AD171" s="386"/>
      <c r="AE171" s="386"/>
      <c r="AF171" s="386"/>
      <c r="AG171" s="386"/>
      <c r="AH171" s="386"/>
      <c r="AI171" s="386"/>
      <c r="AJ171" s="386"/>
      <c r="AK171" s="386"/>
      <c r="AL171" s="386"/>
      <c r="AM171" s="386"/>
      <c r="AN171" s="386"/>
      <c r="AO171" s="386"/>
      <c r="AP171" s="386"/>
      <c r="AQ171" s="386"/>
      <c r="AR171" s="386"/>
      <c r="AS171" s="386"/>
      <c r="AT171" s="386"/>
      <c r="AU171" s="386"/>
      <c r="AV171" s="386"/>
      <c r="AW171" s="386"/>
      <c r="AX171" s="386"/>
      <c r="AY171" s="386"/>
      <c r="AZ171" s="386"/>
      <c r="BA171" s="386"/>
      <c r="BB171" s="386"/>
      <c r="BC171" s="386"/>
      <c r="BD171" s="386"/>
      <c r="BE171" s="386"/>
      <c r="BF171" s="386"/>
      <c r="BG171" s="386"/>
      <c r="BH171" s="386"/>
      <c r="BI171" s="386"/>
      <c r="BJ171" s="386"/>
      <c r="BK171" s="386"/>
      <c r="BL171" s="386"/>
      <c r="BM171" s="386"/>
      <c r="BN171" s="386"/>
      <c r="BO171" s="386"/>
      <c r="BP171" s="386"/>
      <c r="BQ171" s="386"/>
      <c r="BR171" s="386"/>
      <c r="BS171" s="386"/>
      <c r="BT171" s="386"/>
      <c r="BU171" s="386"/>
      <c r="BV171" s="386"/>
      <c r="BW171" s="386"/>
      <c r="BX171" s="386"/>
      <c r="BY171" s="386"/>
      <c r="BZ171" s="386"/>
      <c r="CA171" s="386"/>
      <c r="CB171" s="386"/>
      <c r="CC171" s="386"/>
      <c r="CD171" s="386"/>
      <c r="CE171" s="386"/>
      <c r="CF171" s="386"/>
      <c r="CG171" s="386"/>
      <c r="CH171" s="386"/>
      <c r="CI171" s="386"/>
      <c r="CJ171" s="386"/>
      <c r="CK171" s="386"/>
      <c r="CL171" s="386"/>
      <c r="CM171" s="386"/>
      <c r="CN171" s="386"/>
      <c r="CO171" s="386"/>
      <c r="CP171" s="386"/>
      <c r="CQ171" s="386"/>
      <c r="CR171" s="386"/>
      <c r="CS171" s="386"/>
      <c r="CT171" s="386"/>
      <c r="CU171" s="386"/>
      <c r="CV171" s="386"/>
      <c r="CW171" s="386"/>
      <c r="CX171" s="386"/>
      <c r="CY171" s="386"/>
      <c r="CZ171" s="386"/>
      <c r="DA171" s="386"/>
      <c r="DB171" s="386"/>
      <c r="DC171" s="386"/>
      <c r="DD171" s="386"/>
      <c r="DE171" s="386"/>
      <c r="DF171" s="386"/>
      <c r="DG171" s="386"/>
      <c r="DH171" s="386"/>
      <c r="DI171" s="386"/>
      <c r="DJ171" s="386"/>
      <c r="DK171" s="386"/>
      <c r="DL171" s="386"/>
      <c r="DM171" s="386"/>
      <c r="DN171" s="386"/>
      <c r="DO171" s="386"/>
      <c r="DP171" s="386"/>
      <c r="DQ171" s="386"/>
      <c r="DR171" s="386"/>
      <c r="DS171" s="386"/>
      <c r="DT171" s="386"/>
      <c r="DU171" s="386"/>
      <c r="DV171" s="386"/>
      <c r="DW171" s="386"/>
      <c r="DX171" s="386"/>
      <c r="DY171" s="386"/>
      <c r="DZ171" s="386"/>
      <c r="EA171" s="386"/>
      <c r="EB171" s="386"/>
      <c r="EC171" s="386"/>
      <c r="ED171" s="386"/>
      <c r="EE171" s="386"/>
      <c r="EF171" s="386"/>
      <c r="EG171" s="386"/>
      <c r="EH171" s="386"/>
      <c r="EI171" s="386"/>
      <c r="EJ171" s="386"/>
      <c r="EK171" s="386"/>
      <c r="EL171" s="386"/>
      <c r="EM171" s="386"/>
      <c r="EN171" s="386"/>
      <c r="EO171" s="386"/>
      <c r="EP171" s="386"/>
      <c r="EQ171" s="386"/>
      <c r="ER171" s="386"/>
      <c r="ES171" s="386"/>
      <c r="ET171" s="386"/>
      <c r="EU171" s="386"/>
      <c r="EV171" s="386"/>
      <c r="EW171" s="386"/>
      <c r="EX171" s="386"/>
      <c r="EY171" s="386"/>
      <c r="EZ171" s="386"/>
      <c r="FA171" s="386"/>
      <c r="FB171" s="386"/>
      <c r="FC171" s="386"/>
      <c r="FD171" s="386"/>
      <c r="FE171" s="386"/>
    </row>
    <row r="172" spans="1:161" s="3" customFormat="1" ht="11.25" customHeight="1" x14ac:dyDescent="0.2">
      <c r="A172" s="386" t="s">
        <v>272</v>
      </c>
      <c r="B172" s="386"/>
      <c r="C172" s="386"/>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6"/>
      <c r="AL172" s="386"/>
      <c r="AM172" s="386"/>
      <c r="AN172" s="386"/>
      <c r="AO172" s="386"/>
      <c r="AP172" s="386"/>
      <c r="AQ172" s="386"/>
      <c r="AR172" s="386"/>
      <c r="AS172" s="386"/>
      <c r="AT172" s="386"/>
      <c r="AU172" s="386"/>
      <c r="AV172" s="386"/>
      <c r="AW172" s="386"/>
      <c r="AX172" s="386"/>
      <c r="AY172" s="386"/>
      <c r="AZ172" s="386"/>
      <c r="BA172" s="386"/>
      <c r="BB172" s="386"/>
      <c r="BC172" s="386"/>
      <c r="BD172" s="386"/>
      <c r="BE172" s="386"/>
      <c r="BF172" s="386"/>
      <c r="BG172" s="386"/>
      <c r="BH172" s="386"/>
      <c r="BI172" s="386"/>
      <c r="BJ172" s="386"/>
      <c r="BK172" s="386"/>
      <c r="BL172" s="386"/>
      <c r="BM172" s="386"/>
      <c r="BN172" s="386"/>
      <c r="BO172" s="386"/>
      <c r="BP172" s="386"/>
      <c r="BQ172" s="386"/>
      <c r="BR172" s="386"/>
      <c r="BS172" s="386"/>
      <c r="BT172" s="386"/>
      <c r="BU172" s="386"/>
      <c r="BV172" s="386"/>
      <c r="BW172" s="386"/>
      <c r="BX172" s="386"/>
      <c r="BY172" s="386"/>
      <c r="BZ172" s="386"/>
      <c r="CA172" s="386"/>
      <c r="CB172" s="386"/>
      <c r="CC172" s="386"/>
      <c r="CD172" s="386"/>
      <c r="CE172" s="386"/>
      <c r="CF172" s="386"/>
      <c r="CG172" s="386"/>
      <c r="CH172" s="386"/>
      <c r="CI172" s="386"/>
      <c r="CJ172" s="386"/>
      <c r="CK172" s="386"/>
      <c r="CL172" s="386"/>
      <c r="CM172" s="386"/>
      <c r="CN172" s="386"/>
      <c r="CO172" s="386"/>
      <c r="CP172" s="386"/>
      <c r="CQ172" s="386"/>
      <c r="CR172" s="386"/>
      <c r="CS172" s="386"/>
      <c r="CT172" s="386"/>
      <c r="CU172" s="386"/>
      <c r="CV172" s="386"/>
      <c r="CW172" s="386"/>
      <c r="CX172" s="386"/>
      <c r="CY172" s="386"/>
      <c r="CZ172" s="386"/>
      <c r="DA172" s="386"/>
      <c r="DB172" s="386"/>
      <c r="DC172" s="386"/>
      <c r="DD172" s="386"/>
      <c r="DE172" s="386"/>
      <c r="DF172" s="386"/>
      <c r="DG172" s="386"/>
      <c r="DH172" s="386"/>
      <c r="DI172" s="386"/>
      <c r="DJ172" s="386"/>
      <c r="DK172" s="386"/>
      <c r="DL172" s="386"/>
      <c r="DM172" s="386"/>
      <c r="DN172" s="386"/>
      <c r="DO172" s="386"/>
      <c r="DP172" s="386"/>
      <c r="DQ172" s="386"/>
      <c r="DR172" s="386"/>
      <c r="DS172" s="386"/>
      <c r="DT172" s="386"/>
      <c r="DU172" s="386"/>
      <c r="DV172" s="386"/>
      <c r="DW172" s="386"/>
      <c r="DX172" s="386"/>
      <c r="DY172" s="386"/>
      <c r="DZ172" s="386"/>
      <c r="EA172" s="386"/>
      <c r="EB172" s="386"/>
      <c r="EC172" s="386"/>
      <c r="ED172" s="386"/>
      <c r="EE172" s="386"/>
      <c r="EF172" s="386"/>
      <c r="EG172" s="386"/>
      <c r="EH172" s="386"/>
      <c r="EI172" s="386"/>
      <c r="EJ172" s="386"/>
      <c r="EK172" s="386"/>
      <c r="EL172" s="386"/>
      <c r="EM172" s="386"/>
      <c r="EN172" s="386"/>
      <c r="EO172" s="386"/>
      <c r="EP172" s="386"/>
      <c r="EQ172" s="386"/>
      <c r="ER172" s="386"/>
      <c r="ES172" s="386"/>
      <c r="ET172" s="386"/>
      <c r="EU172" s="386"/>
      <c r="EV172" s="386"/>
      <c r="EW172" s="386"/>
      <c r="EX172" s="386"/>
      <c r="EY172" s="386"/>
      <c r="EZ172" s="386"/>
      <c r="FA172" s="386"/>
      <c r="FB172" s="386"/>
      <c r="FC172" s="386"/>
      <c r="FD172" s="386"/>
      <c r="FE172" s="386"/>
    </row>
    <row r="173" spans="1:161" s="3" customFormat="1" ht="11.25" customHeight="1" x14ac:dyDescent="0.2">
      <c r="A173" s="386" t="s">
        <v>273</v>
      </c>
      <c r="B173" s="386"/>
      <c r="C173" s="386"/>
      <c r="D173" s="386"/>
      <c r="E173" s="386"/>
      <c r="F173" s="386"/>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386"/>
      <c r="AC173" s="386"/>
      <c r="AD173" s="386"/>
      <c r="AE173" s="386"/>
      <c r="AF173" s="386"/>
      <c r="AG173" s="386"/>
      <c r="AH173" s="386"/>
      <c r="AI173" s="386"/>
      <c r="AJ173" s="386"/>
      <c r="AK173" s="386"/>
      <c r="AL173" s="386"/>
      <c r="AM173" s="386"/>
      <c r="AN173" s="386"/>
      <c r="AO173" s="386"/>
      <c r="AP173" s="386"/>
      <c r="AQ173" s="386"/>
      <c r="AR173" s="386"/>
      <c r="AS173" s="386"/>
      <c r="AT173" s="386"/>
      <c r="AU173" s="386"/>
      <c r="AV173" s="386"/>
      <c r="AW173" s="386"/>
      <c r="AX173" s="386"/>
      <c r="AY173" s="386"/>
      <c r="AZ173" s="386"/>
      <c r="BA173" s="386"/>
      <c r="BB173" s="386"/>
      <c r="BC173" s="386"/>
      <c r="BD173" s="386"/>
      <c r="BE173" s="386"/>
      <c r="BF173" s="386"/>
      <c r="BG173" s="386"/>
      <c r="BH173" s="386"/>
      <c r="BI173" s="386"/>
      <c r="BJ173" s="386"/>
      <c r="BK173" s="386"/>
      <c r="BL173" s="386"/>
      <c r="BM173" s="386"/>
      <c r="BN173" s="386"/>
      <c r="BO173" s="386"/>
      <c r="BP173" s="386"/>
      <c r="BQ173" s="386"/>
      <c r="BR173" s="386"/>
      <c r="BS173" s="386"/>
      <c r="BT173" s="386"/>
      <c r="BU173" s="386"/>
      <c r="BV173" s="386"/>
      <c r="BW173" s="386"/>
      <c r="BX173" s="386"/>
      <c r="BY173" s="386"/>
      <c r="BZ173" s="386"/>
      <c r="CA173" s="386"/>
      <c r="CB173" s="386"/>
      <c r="CC173" s="386"/>
      <c r="CD173" s="386"/>
      <c r="CE173" s="386"/>
      <c r="CF173" s="386"/>
      <c r="CG173" s="386"/>
      <c r="CH173" s="386"/>
      <c r="CI173" s="386"/>
      <c r="CJ173" s="386"/>
      <c r="CK173" s="386"/>
      <c r="CL173" s="386"/>
      <c r="CM173" s="386"/>
      <c r="CN173" s="386"/>
      <c r="CO173" s="386"/>
      <c r="CP173" s="386"/>
      <c r="CQ173" s="386"/>
      <c r="CR173" s="386"/>
      <c r="CS173" s="386"/>
      <c r="CT173" s="386"/>
      <c r="CU173" s="386"/>
      <c r="CV173" s="386"/>
      <c r="CW173" s="386"/>
      <c r="CX173" s="386"/>
      <c r="CY173" s="386"/>
      <c r="CZ173" s="386"/>
      <c r="DA173" s="386"/>
      <c r="DB173" s="386"/>
      <c r="DC173" s="386"/>
      <c r="DD173" s="386"/>
      <c r="DE173" s="386"/>
      <c r="DF173" s="386"/>
      <c r="DG173" s="386"/>
      <c r="DH173" s="386"/>
      <c r="DI173" s="386"/>
      <c r="DJ173" s="386"/>
      <c r="DK173" s="386"/>
      <c r="DL173" s="386"/>
      <c r="DM173" s="386"/>
      <c r="DN173" s="386"/>
      <c r="DO173" s="386"/>
      <c r="DP173" s="386"/>
      <c r="DQ173" s="386"/>
      <c r="DR173" s="386"/>
      <c r="DS173" s="386"/>
      <c r="DT173" s="386"/>
      <c r="DU173" s="386"/>
      <c r="DV173" s="386"/>
      <c r="DW173" s="386"/>
      <c r="DX173" s="386"/>
      <c r="DY173" s="386"/>
      <c r="DZ173" s="386"/>
      <c r="EA173" s="386"/>
      <c r="EB173" s="386"/>
      <c r="EC173" s="386"/>
      <c r="ED173" s="386"/>
      <c r="EE173" s="386"/>
      <c r="EF173" s="386"/>
      <c r="EG173" s="386"/>
      <c r="EH173" s="386"/>
      <c r="EI173" s="386"/>
      <c r="EJ173" s="386"/>
      <c r="EK173" s="386"/>
      <c r="EL173" s="386"/>
      <c r="EM173" s="386"/>
      <c r="EN173" s="386"/>
      <c r="EO173" s="386"/>
      <c r="EP173" s="386"/>
      <c r="EQ173" s="386"/>
      <c r="ER173" s="386"/>
      <c r="ES173" s="386"/>
      <c r="ET173" s="386"/>
      <c r="EU173" s="386"/>
      <c r="EV173" s="386"/>
      <c r="EW173" s="386"/>
      <c r="EX173" s="386"/>
      <c r="EY173" s="386"/>
      <c r="EZ173" s="386"/>
      <c r="FA173" s="386"/>
      <c r="FB173" s="386"/>
      <c r="FC173" s="386"/>
      <c r="FD173" s="386"/>
      <c r="FE173" s="386"/>
    </row>
    <row r="174" spans="1:161" s="3" customFormat="1" ht="10.5" customHeight="1" x14ac:dyDescent="0.2">
      <c r="A174" s="386" t="s">
        <v>274</v>
      </c>
      <c r="B174" s="386"/>
      <c r="C174" s="386"/>
      <c r="D174" s="386"/>
      <c r="E174" s="386"/>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386"/>
      <c r="AC174" s="386"/>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6"/>
      <c r="AY174" s="386"/>
      <c r="AZ174" s="386"/>
      <c r="BA174" s="386"/>
      <c r="BB174" s="386"/>
      <c r="BC174" s="386"/>
      <c r="BD174" s="386"/>
      <c r="BE174" s="386"/>
      <c r="BF174" s="386"/>
      <c r="BG174" s="386"/>
      <c r="BH174" s="386"/>
      <c r="BI174" s="386"/>
      <c r="BJ174" s="386"/>
      <c r="BK174" s="386"/>
      <c r="BL174" s="386"/>
      <c r="BM174" s="386"/>
      <c r="BN174" s="386"/>
      <c r="BO174" s="386"/>
      <c r="BP174" s="386"/>
      <c r="BQ174" s="386"/>
      <c r="BR174" s="386"/>
      <c r="BS174" s="386"/>
      <c r="BT174" s="386"/>
      <c r="BU174" s="386"/>
      <c r="BV174" s="386"/>
      <c r="BW174" s="386"/>
      <c r="BX174" s="386"/>
      <c r="BY174" s="386"/>
      <c r="BZ174" s="386"/>
      <c r="CA174" s="386"/>
      <c r="CB174" s="386"/>
      <c r="CC174" s="386"/>
      <c r="CD174" s="386"/>
      <c r="CE174" s="386"/>
      <c r="CF174" s="386"/>
      <c r="CG174" s="386"/>
      <c r="CH174" s="386"/>
      <c r="CI174" s="386"/>
      <c r="CJ174" s="386"/>
      <c r="CK174" s="386"/>
      <c r="CL174" s="386"/>
      <c r="CM174" s="386"/>
      <c r="CN174" s="386"/>
      <c r="CO174" s="386"/>
      <c r="CP174" s="386"/>
      <c r="CQ174" s="386"/>
      <c r="CR174" s="386"/>
      <c r="CS174" s="386"/>
      <c r="CT174" s="386"/>
      <c r="CU174" s="386"/>
      <c r="CV174" s="386"/>
      <c r="CW174" s="386"/>
      <c r="CX174" s="386"/>
      <c r="CY174" s="386"/>
      <c r="CZ174" s="386"/>
      <c r="DA174" s="386"/>
      <c r="DB174" s="386"/>
      <c r="DC174" s="386"/>
      <c r="DD174" s="386"/>
      <c r="DE174" s="386"/>
      <c r="DF174" s="386"/>
      <c r="DG174" s="386"/>
      <c r="DH174" s="386"/>
      <c r="DI174" s="386"/>
      <c r="DJ174" s="386"/>
      <c r="DK174" s="386"/>
      <c r="DL174" s="386"/>
      <c r="DM174" s="386"/>
      <c r="DN174" s="386"/>
      <c r="DO174" s="386"/>
      <c r="DP174" s="386"/>
      <c r="DQ174" s="386"/>
      <c r="DR174" s="386"/>
      <c r="DS174" s="386"/>
      <c r="DT174" s="386"/>
      <c r="DU174" s="386"/>
      <c r="DV174" s="386"/>
      <c r="DW174" s="386"/>
      <c r="DX174" s="386"/>
      <c r="DY174" s="386"/>
      <c r="DZ174" s="386"/>
      <c r="EA174" s="386"/>
      <c r="EB174" s="386"/>
      <c r="EC174" s="386"/>
      <c r="ED174" s="386"/>
      <c r="EE174" s="386"/>
      <c r="EF174" s="386"/>
      <c r="EG174" s="386"/>
      <c r="EH174" s="386"/>
      <c r="EI174" s="386"/>
      <c r="EJ174" s="386"/>
      <c r="EK174" s="386"/>
      <c r="EL174" s="386"/>
      <c r="EM174" s="386"/>
      <c r="EN174" s="386"/>
      <c r="EO174" s="386"/>
      <c r="EP174" s="386"/>
      <c r="EQ174" s="386"/>
      <c r="ER174" s="386"/>
      <c r="ES174" s="386"/>
      <c r="ET174" s="386"/>
      <c r="EU174" s="386"/>
      <c r="EV174" s="386"/>
      <c r="EW174" s="386"/>
      <c r="EX174" s="386"/>
      <c r="EY174" s="386"/>
      <c r="EZ174" s="386"/>
      <c r="FA174" s="386"/>
      <c r="FB174" s="386"/>
      <c r="FC174" s="386"/>
      <c r="FD174" s="386"/>
      <c r="FE174" s="386"/>
    </row>
    <row r="175" spans="1:161" s="3" customFormat="1" ht="10.5" customHeight="1" x14ac:dyDescent="0.2">
      <c r="A175" s="386" t="s">
        <v>275</v>
      </c>
      <c r="B175" s="386"/>
      <c r="C175" s="386"/>
      <c r="D175" s="386"/>
      <c r="E175" s="386"/>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6"/>
      <c r="AF175" s="386"/>
      <c r="AG175" s="386"/>
      <c r="AH175" s="386"/>
      <c r="AI175" s="386"/>
      <c r="AJ175" s="386"/>
      <c r="AK175" s="386"/>
      <c r="AL175" s="386"/>
      <c r="AM175" s="386"/>
      <c r="AN175" s="386"/>
      <c r="AO175" s="386"/>
      <c r="AP175" s="386"/>
      <c r="AQ175" s="386"/>
      <c r="AR175" s="386"/>
      <c r="AS175" s="386"/>
      <c r="AT175" s="386"/>
      <c r="AU175" s="386"/>
      <c r="AV175" s="386"/>
      <c r="AW175" s="386"/>
      <c r="AX175" s="386"/>
      <c r="AY175" s="386"/>
      <c r="AZ175" s="386"/>
      <c r="BA175" s="386"/>
      <c r="BB175" s="386"/>
      <c r="BC175" s="386"/>
      <c r="BD175" s="386"/>
      <c r="BE175" s="386"/>
      <c r="BF175" s="386"/>
      <c r="BG175" s="386"/>
      <c r="BH175" s="386"/>
      <c r="BI175" s="386"/>
      <c r="BJ175" s="386"/>
      <c r="BK175" s="386"/>
      <c r="BL175" s="386"/>
      <c r="BM175" s="386"/>
      <c r="BN175" s="386"/>
      <c r="BO175" s="386"/>
      <c r="BP175" s="386"/>
      <c r="BQ175" s="386"/>
      <c r="BR175" s="386"/>
      <c r="BS175" s="386"/>
      <c r="BT175" s="386"/>
      <c r="BU175" s="386"/>
      <c r="BV175" s="386"/>
      <c r="BW175" s="386"/>
      <c r="BX175" s="386"/>
      <c r="BY175" s="386"/>
      <c r="BZ175" s="386"/>
      <c r="CA175" s="386"/>
      <c r="CB175" s="386"/>
      <c r="CC175" s="386"/>
      <c r="CD175" s="386"/>
      <c r="CE175" s="386"/>
      <c r="CF175" s="386"/>
      <c r="CG175" s="386"/>
      <c r="CH175" s="386"/>
      <c r="CI175" s="386"/>
      <c r="CJ175" s="386"/>
      <c r="CK175" s="386"/>
      <c r="CL175" s="386"/>
      <c r="CM175" s="386"/>
      <c r="CN175" s="386"/>
      <c r="CO175" s="386"/>
      <c r="CP175" s="386"/>
      <c r="CQ175" s="386"/>
      <c r="CR175" s="386"/>
      <c r="CS175" s="386"/>
      <c r="CT175" s="386"/>
      <c r="CU175" s="386"/>
      <c r="CV175" s="386"/>
      <c r="CW175" s="386"/>
      <c r="CX175" s="386"/>
      <c r="CY175" s="386"/>
      <c r="CZ175" s="386"/>
      <c r="DA175" s="386"/>
      <c r="DB175" s="386"/>
      <c r="DC175" s="386"/>
      <c r="DD175" s="386"/>
      <c r="DE175" s="386"/>
      <c r="DF175" s="386"/>
      <c r="DG175" s="386"/>
      <c r="DH175" s="386"/>
      <c r="DI175" s="386"/>
      <c r="DJ175" s="386"/>
      <c r="DK175" s="386"/>
      <c r="DL175" s="386"/>
      <c r="DM175" s="386"/>
      <c r="DN175" s="386"/>
      <c r="DO175" s="386"/>
      <c r="DP175" s="386"/>
      <c r="DQ175" s="386"/>
      <c r="DR175" s="386"/>
      <c r="DS175" s="386"/>
      <c r="DT175" s="386"/>
      <c r="DU175" s="386"/>
      <c r="DV175" s="386"/>
      <c r="DW175" s="386"/>
      <c r="DX175" s="386"/>
      <c r="DY175" s="386"/>
      <c r="DZ175" s="386"/>
      <c r="EA175" s="386"/>
      <c r="EB175" s="386"/>
      <c r="EC175" s="386"/>
      <c r="ED175" s="386"/>
      <c r="EE175" s="386"/>
      <c r="EF175" s="386"/>
      <c r="EG175" s="386"/>
      <c r="EH175" s="386"/>
      <c r="EI175" s="386"/>
      <c r="EJ175" s="386"/>
      <c r="EK175" s="386"/>
      <c r="EL175" s="386"/>
      <c r="EM175" s="386"/>
      <c r="EN175" s="386"/>
      <c r="EO175" s="386"/>
      <c r="EP175" s="386"/>
      <c r="EQ175" s="386"/>
      <c r="ER175" s="386"/>
      <c r="ES175" s="386"/>
      <c r="ET175" s="386"/>
      <c r="EU175" s="386"/>
      <c r="EV175" s="386"/>
      <c r="EW175" s="386"/>
      <c r="EX175" s="386"/>
      <c r="EY175" s="386"/>
      <c r="EZ175" s="386"/>
      <c r="FA175" s="386"/>
      <c r="FB175" s="386"/>
      <c r="FC175" s="386"/>
      <c r="FD175" s="386"/>
      <c r="FE175" s="386"/>
    </row>
    <row r="176" spans="1:161" s="3" customFormat="1" ht="10.5" customHeight="1" x14ac:dyDescent="0.2">
      <c r="A176" s="386" t="s">
        <v>276</v>
      </c>
      <c r="B176" s="386"/>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386"/>
      <c r="AC176" s="386"/>
      <c r="AD176" s="386"/>
      <c r="AE176" s="386"/>
      <c r="AF176" s="386"/>
      <c r="AG176" s="386"/>
      <c r="AH176" s="386"/>
      <c r="AI176" s="386"/>
      <c r="AJ176" s="386"/>
      <c r="AK176" s="386"/>
      <c r="AL176" s="386"/>
      <c r="AM176" s="386"/>
      <c r="AN176" s="386"/>
      <c r="AO176" s="386"/>
      <c r="AP176" s="386"/>
      <c r="AQ176" s="386"/>
      <c r="AR176" s="386"/>
      <c r="AS176" s="386"/>
      <c r="AT176" s="386"/>
      <c r="AU176" s="386"/>
      <c r="AV176" s="386"/>
      <c r="AW176" s="386"/>
      <c r="AX176" s="386"/>
      <c r="AY176" s="386"/>
      <c r="AZ176" s="386"/>
      <c r="BA176" s="386"/>
      <c r="BB176" s="386"/>
      <c r="BC176" s="386"/>
      <c r="BD176" s="386"/>
      <c r="BE176" s="386"/>
      <c r="BF176" s="386"/>
      <c r="BG176" s="386"/>
      <c r="BH176" s="386"/>
      <c r="BI176" s="386"/>
      <c r="BJ176" s="386"/>
      <c r="BK176" s="386"/>
      <c r="BL176" s="386"/>
      <c r="BM176" s="386"/>
      <c r="BN176" s="386"/>
      <c r="BO176" s="386"/>
      <c r="BP176" s="386"/>
      <c r="BQ176" s="386"/>
      <c r="BR176" s="386"/>
      <c r="BS176" s="386"/>
      <c r="BT176" s="386"/>
      <c r="BU176" s="386"/>
      <c r="BV176" s="386"/>
      <c r="BW176" s="386"/>
      <c r="BX176" s="386"/>
      <c r="BY176" s="386"/>
      <c r="BZ176" s="386"/>
      <c r="CA176" s="386"/>
      <c r="CB176" s="386"/>
      <c r="CC176" s="386"/>
      <c r="CD176" s="386"/>
      <c r="CE176" s="386"/>
      <c r="CF176" s="386"/>
      <c r="CG176" s="386"/>
      <c r="CH176" s="386"/>
      <c r="CI176" s="386"/>
      <c r="CJ176" s="386"/>
      <c r="CK176" s="386"/>
      <c r="CL176" s="386"/>
      <c r="CM176" s="386"/>
      <c r="CN176" s="386"/>
      <c r="CO176" s="386"/>
      <c r="CP176" s="386"/>
      <c r="CQ176" s="386"/>
      <c r="CR176" s="386"/>
      <c r="CS176" s="386"/>
      <c r="CT176" s="386"/>
      <c r="CU176" s="386"/>
      <c r="CV176" s="386"/>
      <c r="CW176" s="386"/>
      <c r="CX176" s="386"/>
      <c r="CY176" s="386"/>
      <c r="CZ176" s="386"/>
      <c r="DA176" s="386"/>
      <c r="DB176" s="386"/>
      <c r="DC176" s="386"/>
      <c r="DD176" s="386"/>
      <c r="DE176" s="386"/>
      <c r="DF176" s="386"/>
      <c r="DG176" s="386"/>
      <c r="DH176" s="386"/>
      <c r="DI176" s="386"/>
      <c r="DJ176" s="386"/>
      <c r="DK176" s="386"/>
      <c r="DL176" s="386"/>
      <c r="DM176" s="386"/>
      <c r="DN176" s="386"/>
      <c r="DO176" s="386"/>
      <c r="DP176" s="386"/>
      <c r="DQ176" s="386"/>
      <c r="DR176" s="386"/>
      <c r="DS176" s="386"/>
      <c r="DT176" s="386"/>
      <c r="DU176" s="386"/>
      <c r="DV176" s="386"/>
      <c r="DW176" s="386"/>
      <c r="DX176" s="386"/>
      <c r="DY176" s="386"/>
      <c r="DZ176" s="386"/>
      <c r="EA176" s="386"/>
      <c r="EB176" s="386"/>
      <c r="EC176" s="386"/>
      <c r="ED176" s="386"/>
      <c r="EE176" s="386"/>
      <c r="EF176" s="386"/>
      <c r="EG176" s="386"/>
      <c r="EH176" s="386"/>
      <c r="EI176" s="386"/>
      <c r="EJ176" s="386"/>
      <c r="EK176" s="386"/>
      <c r="EL176" s="386"/>
      <c r="EM176" s="386"/>
      <c r="EN176" s="386"/>
      <c r="EO176" s="386"/>
      <c r="EP176" s="386"/>
      <c r="EQ176" s="386"/>
      <c r="ER176" s="386"/>
      <c r="ES176" s="386"/>
      <c r="ET176" s="386"/>
      <c r="EU176" s="386"/>
      <c r="EV176" s="386"/>
      <c r="EW176" s="386"/>
      <c r="EX176" s="386"/>
      <c r="EY176" s="386"/>
      <c r="EZ176" s="386"/>
      <c r="FA176" s="386"/>
      <c r="FB176" s="386"/>
      <c r="FC176" s="386"/>
      <c r="FD176" s="386"/>
      <c r="FE176" s="386"/>
    </row>
    <row r="177" spans="1:161" s="3" customFormat="1" ht="19.5" customHeight="1" x14ac:dyDescent="0.2">
      <c r="A177" s="385" t="s">
        <v>277</v>
      </c>
      <c r="B177" s="385"/>
      <c r="C177" s="385"/>
      <c r="D177" s="385"/>
      <c r="E177" s="385"/>
      <c r="F177" s="385"/>
      <c r="G177" s="385"/>
      <c r="H177" s="385"/>
      <c r="I177" s="385"/>
      <c r="J177" s="385"/>
      <c r="K177" s="385"/>
      <c r="L177" s="385"/>
      <c r="M177" s="385"/>
      <c r="N177" s="385"/>
      <c r="O177" s="385"/>
      <c r="P177" s="385"/>
      <c r="Q177" s="385"/>
      <c r="R177" s="385"/>
      <c r="S177" s="385"/>
      <c r="T177" s="385"/>
      <c r="U177" s="385"/>
      <c r="V177" s="385"/>
      <c r="W177" s="385"/>
      <c r="X177" s="385"/>
      <c r="Y177" s="385"/>
      <c r="Z177" s="385"/>
      <c r="AA177" s="385"/>
      <c r="AB177" s="385"/>
      <c r="AC177" s="385"/>
      <c r="AD177" s="385"/>
      <c r="AE177" s="385"/>
      <c r="AF177" s="385"/>
      <c r="AG177" s="385"/>
      <c r="AH177" s="385"/>
      <c r="AI177" s="385"/>
      <c r="AJ177" s="385"/>
      <c r="AK177" s="385"/>
      <c r="AL177" s="385"/>
      <c r="AM177" s="385"/>
      <c r="AN177" s="385"/>
      <c r="AO177" s="385"/>
      <c r="AP177" s="385"/>
      <c r="AQ177" s="385"/>
      <c r="AR177" s="385"/>
      <c r="AS177" s="385"/>
      <c r="AT177" s="385"/>
      <c r="AU177" s="385"/>
      <c r="AV177" s="385"/>
      <c r="AW177" s="385"/>
      <c r="AX177" s="385"/>
      <c r="AY177" s="385"/>
      <c r="AZ177" s="385"/>
      <c r="BA177" s="385"/>
      <c r="BB177" s="385"/>
      <c r="BC177" s="385"/>
      <c r="BD177" s="385"/>
      <c r="BE177" s="385"/>
      <c r="BF177" s="385"/>
      <c r="BG177" s="385"/>
      <c r="BH177" s="385"/>
      <c r="BI177" s="385"/>
      <c r="BJ177" s="385"/>
      <c r="BK177" s="385"/>
      <c r="BL177" s="385"/>
      <c r="BM177" s="385"/>
      <c r="BN177" s="385"/>
      <c r="BO177" s="385"/>
      <c r="BP177" s="385"/>
      <c r="BQ177" s="385"/>
      <c r="BR177" s="385"/>
      <c r="BS177" s="385"/>
      <c r="BT177" s="385"/>
      <c r="BU177" s="385"/>
      <c r="BV177" s="385"/>
      <c r="BW177" s="385"/>
      <c r="BX177" s="385"/>
      <c r="BY177" s="385"/>
      <c r="BZ177" s="385"/>
      <c r="CA177" s="385"/>
      <c r="CB177" s="385"/>
      <c r="CC177" s="385"/>
      <c r="CD177" s="385"/>
      <c r="CE177" s="385"/>
      <c r="CF177" s="385"/>
      <c r="CG177" s="385"/>
      <c r="CH177" s="385"/>
      <c r="CI177" s="385"/>
      <c r="CJ177" s="385"/>
      <c r="CK177" s="385"/>
      <c r="CL177" s="385"/>
      <c r="CM177" s="385"/>
      <c r="CN177" s="385"/>
      <c r="CO177" s="385"/>
      <c r="CP177" s="385"/>
      <c r="CQ177" s="385"/>
      <c r="CR177" s="385"/>
      <c r="CS177" s="385"/>
      <c r="CT177" s="385"/>
      <c r="CU177" s="385"/>
      <c r="CV177" s="385"/>
      <c r="CW177" s="385"/>
      <c r="CX177" s="385"/>
      <c r="CY177" s="385"/>
      <c r="CZ177" s="385"/>
      <c r="DA177" s="385"/>
      <c r="DB177" s="385"/>
      <c r="DC177" s="385"/>
      <c r="DD177" s="385"/>
      <c r="DE177" s="385"/>
      <c r="DF177" s="385"/>
      <c r="DG177" s="385"/>
      <c r="DH177" s="385"/>
      <c r="DI177" s="385"/>
      <c r="DJ177" s="385"/>
      <c r="DK177" s="385"/>
      <c r="DL177" s="385"/>
      <c r="DM177" s="385"/>
      <c r="DN177" s="385"/>
      <c r="DO177" s="385"/>
      <c r="DP177" s="385"/>
      <c r="DQ177" s="385"/>
      <c r="DR177" s="385"/>
      <c r="DS177" s="385"/>
      <c r="DT177" s="385"/>
      <c r="DU177" s="385"/>
      <c r="DV177" s="385"/>
      <c r="DW177" s="385"/>
      <c r="DX177" s="385"/>
      <c r="DY177" s="385"/>
      <c r="DZ177" s="385"/>
      <c r="EA177" s="385"/>
      <c r="EB177" s="385"/>
      <c r="EC177" s="385"/>
      <c r="ED177" s="385"/>
      <c r="EE177" s="385"/>
      <c r="EF177" s="385"/>
      <c r="EG177" s="385"/>
      <c r="EH177" s="385"/>
      <c r="EI177" s="385"/>
      <c r="EJ177" s="385"/>
      <c r="EK177" s="385"/>
      <c r="EL177" s="385"/>
      <c r="EM177" s="385"/>
      <c r="EN177" s="385"/>
      <c r="EO177" s="385"/>
      <c r="EP177" s="385"/>
      <c r="EQ177" s="385"/>
      <c r="ER177" s="385"/>
      <c r="ES177" s="385"/>
      <c r="ET177" s="385"/>
      <c r="EU177" s="385"/>
      <c r="EV177" s="385"/>
      <c r="EW177" s="385"/>
      <c r="EX177" s="385"/>
      <c r="EY177" s="385"/>
      <c r="EZ177" s="385"/>
      <c r="FA177" s="385"/>
      <c r="FB177" s="385"/>
      <c r="FC177" s="385"/>
      <c r="FD177" s="385"/>
      <c r="FE177" s="385"/>
    </row>
    <row r="178" spans="1:161" s="3" customFormat="1" ht="10.5" customHeight="1" x14ac:dyDescent="0.2">
      <c r="A178" s="386" t="s">
        <v>278</v>
      </c>
      <c r="B178" s="386"/>
      <c r="C178" s="386"/>
      <c r="D178" s="386"/>
      <c r="E178" s="386"/>
      <c r="F178" s="386"/>
      <c r="G178" s="386"/>
      <c r="H178" s="386"/>
      <c r="I178" s="386"/>
      <c r="J178" s="386"/>
      <c r="K178" s="386"/>
      <c r="L178" s="386"/>
      <c r="M178" s="386"/>
      <c r="N178" s="386"/>
      <c r="O178" s="386"/>
      <c r="P178" s="386"/>
      <c r="Q178" s="386"/>
      <c r="R178" s="386"/>
      <c r="S178" s="386"/>
      <c r="T178" s="386"/>
      <c r="U178" s="386"/>
      <c r="V178" s="386"/>
      <c r="W178" s="386"/>
      <c r="X178" s="386"/>
      <c r="Y178" s="386"/>
      <c r="Z178" s="386"/>
      <c r="AA178" s="386"/>
      <c r="AB178" s="386"/>
      <c r="AC178" s="386"/>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6"/>
      <c r="AY178" s="386"/>
      <c r="AZ178" s="386"/>
      <c r="BA178" s="386"/>
      <c r="BB178" s="386"/>
      <c r="BC178" s="386"/>
      <c r="BD178" s="386"/>
      <c r="BE178" s="386"/>
      <c r="BF178" s="386"/>
      <c r="BG178" s="386"/>
      <c r="BH178" s="386"/>
      <c r="BI178" s="386"/>
      <c r="BJ178" s="386"/>
      <c r="BK178" s="386"/>
      <c r="BL178" s="386"/>
      <c r="BM178" s="386"/>
      <c r="BN178" s="386"/>
      <c r="BO178" s="386"/>
      <c r="BP178" s="386"/>
      <c r="BQ178" s="386"/>
      <c r="BR178" s="386"/>
      <c r="BS178" s="386"/>
      <c r="BT178" s="386"/>
      <c r="BU178" s="386"/>
      <c r="BV178" s="386"/>
      <c r="BW178" s="386"/>
      <c r="BX178" s="386"/>
      <c r="BY178" s="386"/>
      <c r="BZ178" s="386"/>
      <c r="CA178" s="386"/>
      <c r="CB178" s="386"/>
      <c r="CC178" s="386"/>
      <c r="CD178" s="386"/>
      <c r="CE178" s="386"/>
      <c r="CF178" s="386"/>
      <c r="CG178" s="386"/>
      <c r="CH178" s="386"/>
      <c r="CI178" s="386"/>
      <c r="CJ178" s="386"/>
      <c r="CK178" s="386"/>
      <c r="CL178" s="386"/>
      <c r="CM178" s="386"/>
      <c r="CN178" s="386"/>
      <c r="CO178" s="386"/>
      <c r="CP178" s="386"/>
      <c r="CQ178" s="386"/>
      <c r="CR178" s="386"/>
      <c r="CS178" s="386"/>
      <c r="CT178" s="386"/>
      <c r="CU178" s="386"/>
      <c r="CV178" s="386"/>
      <c r="CW178" s="386"/>
      <c r="CX178" s="386"/>
      <c r="CY178" s="386"/>
      <c r="CZ178" s="386"/>
      <c r="DA178" s="386"/>
      <c r="DB178" s="386"/>
      <c r="DC178" s="386"/>
      <c r="DD178" s="386"/>
      <c r="DE178" s="386"/>
      <c r="DF178" s="386"/>
      <c r="DG178" s="386"/>
      <c r="DH178" s="386"/>
      <c r="DI178" s="386"/>
      <c r="DJ178" s="386"/>
      <c r="DK178" s="386"/>
      <c r="DL178" s="386"/>
      <c r="DM178" s="386"/>
      <c r="DN178" s="386"/>
      <c r="DO178" s="386"/>
      <c r="DP178" s="386"/>
      <c r="DQ178" s="386"/>
      <c r="DR178" s="386"/>
      <c r="DS178" s="386"/>
      <c r="DT178" s="386"/>
      <c r="DU178" s="386"/>
      <c r="DV178" s="386"/>
      <c r="DW178" s="386"/>
      <c r="DX178" s="386"/>
      <c r="DY178" s="386"/>
      <c r="DZ178" s="386"/>
      <c r="EA178" s="386"/>
      <c r="EB178" s="386"/>
      <c r="EC178" s="386"/>
      <c r="ED178" s="386"/>
      <c r="EE178" s="386"/>
      <c r="EF178" s="386"/>
      <c r="EG178" s="386"/>
      <c r="EH178" s="386"/>
      <c r="EI178" s="386"/>
      <c r="EJ178" s="386"/>
      <c r="EK178" s="386"/>
      <c r="EL178" s="386"/>
      <c r="EM178" s="386"/>
      <c r="EN178" s="386"/>
      <c r="EO178" s="386"/>
      <c r="EP178" s="386"/>
      <c r="EQ178" s="386"/>
      <c r="ER178" s="386"/>
      <c r="ES178" s="386"/>
      <c r="ET178" s="386"/>
      <c r="EU178" s="386"/>
      <c r="EV178" s="386"/>
      <c r="EW178" s="386"/>
      <c r="EX178" s="386"/>
      <c r="EY178" s="386"/>
      <c r="EZ178" s="386"/>
      <c r="FA178" s="386"/>
      <c r="FB178" s="386"/>
      <c r="FC178" s="386"/>
      <c r="FD178" s="386"/>
      <c r="FE178" s="386"/>
    </row>
    <row r="179" spans="1:161" s="3" customFormat="1" ht="36" customHeight="1" x14ac:dyDescent="0.2">
      <c r="A179" s="385" t="s">
        <v>279</v>
      </c>
      <c r="B179" s="385"/>
      <c r="C179" s="385"/>
      <c r="D179" s="385"/>
      <c r="E179" s="385"/>
      <c r="F179" s="385"/>
      <c r="G179" s="385"/>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385"/>
      <c r="AY179" s="385"/>
      <c r="AZ179" s="385"/>
      <c r="BA179" s="385"/>
      <c r="BB179" s="385"/>
      <c r="BC179" s="385"/>
      <c r="BD179" s="385"/>
      <c r="BE179" s="385"/>
      <c r="BF179" s="385"/>
      <c r="BG179" s="385"/>
      <c r="BH179" s="385"/>
      <c r="BI179" s="385"/>
      <c r="BJ179" s="385"/>
      <c r="BK179" s="385"/>
      <c r="BL179" s="385"/>
      <c r="BM179" s="385"/>
      <c r="BN179" s="385"/>
      <c r="BO179" s="385"/>
      <c r="BP179" s="385"/>
      <c r="BQ179" s="385"/>
      <c r="BR179" s="385"/>
      <c r="BS179" s="385"/>
      <c r="BT179" s="385"/>
      <c r="BU179" s="385"/>
      <c r="BV179" s="385"/>
      <c r="BW179" s="385"/>
      <c r="BX179" s="385"/>
      <c r="BY179" s="385"/>
      <c r="BZ179" s="385"/>
      <c r="CA179" s="385"/>
      <c r="CB179" s="385"/>
      <c r="CC179" s="385"/>
      <c r="CD179" s="385"/>
      <c r="CE179" s="385"/>
      <c r="CF179" s="385"/>
      <c r="CG179" s="385"/>
      <c r="CH179" s="385"/>
      <c r="CI179" s="385"/>
      <c r="CJ179" s="385"/>
      <c r="CK179" s="385"/>
      <c r="CL179" s="385"/>
      <c r="CM179" s="385"/>
      <c r="CN179" s="385"/>
      <c r="CO179" s="385"/>
      <c r="CP179" s="385"/>
      <c r="CQ179" s="385"/>
      <c r="CR179" s="385"/>
      <c r="CS179" s="385"/>
      <c r="CT179" s="385"/>
      <c r="CU179" s="385"/>
      <c r="CV179" s="385"/>
      <c r="CW179" s="385"/>
      <c r="CX179" s="385"/>
      <c r="CY179" s="385"/>
      <c r="CZ179" s="385"/>
      <c r="DA179" s="385"/>
      <c r="DB179" s="385"/>
      <c r="DC179" s="385"/>
      <c r="DD179" s="385"/>
      <c r="DE179" s="385"/>
      <c r="DF179" s="385"/>
      <c r="DG179" s="385"/>
      <c r="DH179" s="385"/>
      <c r="DI179" s="385"/>
      <c r="DJ179" s="385"/>
      <c r="DK179" s="385"/>
      <c r="DL179" s="385"/>
      <c r="DM179" s="385"/>
      <c r="DN179" s="385"/>
      <c r="DO179" s="385"/>
      <c r="DP179" s="385"/>
      <c r="DQ179" s="385"/>
      <c r="DR179" s="385"/>
      <c r="DS179" s="385"/>
      <c r="DT179" s="385"/>
      <c r="DU179" s="385"/>
      <c r="DV179" s="385"/>
      <c r="DW179" s="385"/>
      <c r="DX179" s="385"/>
      <c r="DY179" s="385"/>
      <c r="DZ179" s="385"/>
      <c r="EA179" s="385"/>
      <c r="EB179" s="385"/>
      <c r="EC179" s="385"/>
      <c r="ED179" s="385"/>
      <c r="EE179" s="385"/>
      <c r="EF179" s="385"/>
      <c r="EG179" s="385"/>
      <c r="EH179" s="385"/>
      <c r="EI179" s="385"/>
      <c r="EJ179" s="385"/>
      <c r="EK179" s="385"/>
      <c r="EL179" s="385"/>
      <c r="EM179" s="385"/>
      <c r="EN179" s="385"/>
      <c r="EO179" s="385"/>
      <c r="EP179" s="385"/>
      <c r="EQ179" s="385"/>
      <c r="ER179" s="385"/>
      <c r="ES179" s="385"/>
      <c r="ET179" s="385"/>
      <c r="EU179" s="385"/>
      <c r="EV179" s="385"/>
      <c r="EW179" s="385"/>
      <c r="EX179" s="385"/>
      <c r="EY179" s="385"/>
      <c r="EZ179" s="385"/>
      <c r="FA179" s="385"/>
      <c r="FB179" s="385"/>
      <c r="FC179" s="385"/>
      <c r="FD179" s="385"/>
      <c r="FE179" s="385"/>
    </row>
    <row r="180" spans="1:161" s="3" customFormat="1" ht="24" customHeight="1" x14ac:dyDescent="0.2">
      <c r="A180" s="385" t="s">
        <v>280</v>
      </c>
      <c r="B180" s="385"/>
      <c r="C180" s="385"/>
      <c r="D180" s="385"/>
      <c r="E180" s="385"/>
      <c r="F180" s="385"/>
      <c r="G180" s="385"/>
      <c r="H180" s="385"/>
      <c r="I180" s="385"/>
      <c r="J180" s="385"/>
      <c r="K180" s="385"/>
      <c r="L180" s="385"/>
      <c r="M180" s="385"/>
      <c r="N180" s="385"/>
      <c r="O180" s="385"/>
      <c r="P180" s="385"/>
      <c r="Q180" s="385"/>
      <c r="R180" s="385"/>
      <c r="S180" s="385"/>
      <c r="T180" s="385"/>
      <c r="U180" s="385"/>
      <c r="V180" s="385"/>
      <c r="W180" s="385"/>
      <c r="X180" s="385"/>
      <c r="Y180" s="385"/>
      <c r="Z180" s="385"/>
      <c r="AA180" s="385"/>
      <c r="AB180" s="385"/>
      <c r="AC180" s="385"/>
      <c r="AD180" s="385"/>
      <c r="AE180" s="385"/>
      <c r="AF180" s="385"/>
      <c r="AG180" s="385"/>
      <c r="AH180" s="385"/>
      <c r="AI180" s="385"/>
      <c r="AJ180" s="385"/>
      <c r="AK180" s="385"/>
      <c r="AL180" s="385"/>
      <c r="AM180" s="385"/>
      <c r="AN180" s="385"/>
      <c r="AO180" s="385"/>
      <c r="AP180" s="385"/>
      <c r="AQ180" s="385"/>
      <c r="AR180" s="385"/>
      <c r="AS180" s="385"/>
      <c r="AT180" s="385"/>
      <c r="AU180" s="385"/>
      <c r="AV180" s="385"/>
      <c r="AW180" s="385"/>
      <c r="AX180" s="385"/>
      <c r="AY180" s="385"/>
      <c r="AZ180" s="385"/>
      <c r="BA180" s="385"/>
      <c r="BB180" s="385"/>
      <c r="BC180" s="385"/>
      <c r="BD180" s="385"/>
      <c r="BE180" s="385"/>
      <c r="BF180" s="385"/>
      <c r="BG180" s="385"/>
      <c r="BH180" s="385"/>
      <c r="BI180" s="385"/>
      <c r="BJ180" s="385"/>
      <c r="BK180" s="385"/>
      <c r="BL180" s="385"/>
      <c r="BM180" s="385"/>
      <c r="BN180" s="385"/>
      <c r="BO180" s="385"/>
      <c r="BP180" s="385"/>
      <c r="BQ180" s="385"/>
      <c r="BR180" s="385"/>
      <c r="BS180" s="385"/>
      <c r="BT180" s="385"/>
      <c r="BU180" s="385"/>
      <c r="BV180" s="385"/>
      <c r="BW180" s="385"/>
      <c r="BX180" s="385"/>
      <c r="BY180" s="385"/>
      <c r="BZ180" s="385"/>
      <c r="CA180" s="385"/>
      <c r="CB180" s="385"/>
      <c r="CC180" s="385"/>
      <c r="CD180" s="385"/>
      <c r="CE180" s="385"/>
      <c r="CF180" s="385"/>
      <c r="CG180" s="385"/>
      <c r="CH180" s="385"/>
      <c r="CI180" s="385"/>
      <c r="CJ180" s="385"/>
      <c r="CK180" s="385"/>
      <c r="CL180" s="385"/>
      <c r="CM180" s="385"/>
      <c r="CN180" s="385"/>
      <c r="CO180" s="385"/>
      <c r="CP180" s="385"/>
      <c r="CQ180" s="385"/>
      <c r="CR180" s="385"/>
      <c r="CS180" s="385"/>
      <c r="CT180" s="385"/>
      <c r="CU180" s="385"/>
      <c r="CV180" s="385"/>
      <c r="CW180" s="385"/>
      <c r="CX180" s="385"/>
      <c r="CY180" s="385"/>
      <c r="CZ180" s="385"/>
      <c r="DA180" s="385"/>
      <c r="DB180" s="385"/>
      <c r="DC180" s="385"/>
      <c r="DD180" s="385"/>
      <c r="DE180" s="385"/>
      <c r="DF180" s="385"/>
      <c r="DG180" s="385"/>
      <c r="DH180" s="385"/>
      <c r="DI180" s="385"/>
      <c r="DJ180" s="385"/>
      <c r="DK180" s="385"/>
      <c r="DL180" s="385"/>
      <c r="DM180" s="385"/>
      <c r="DN180" s="385"/>
      <c r="DO180" s="385"/>
      <c r="DP180" s="385"/>
      <c r="DQ180" s="385"/>
      <c r="DR180" s="385"/>
      <c r="DS180" s="385"/>
      <c r="DT180" s="385"/>
      <c r="DU180" s="385"/>
      <c r="DV180" s="385"/>
      <c r="DW180" s="385"/>
      <c r="DX180" s="385"/>
      <c r="DY180" s="385"/>
      <c r="DZ180" s="385"/>
      <c r="EA180" s="385"/>
      <c r="EB180" s="385"/>
      <c r="EC180" s="385"/>
      <c r="ED180" s="385"/>
      <c r="EE180" s="385"/>
      <c r="EF180" s="385"/>
      <c r="EG180" s="385"/>
      <c r="EH180" s="385"/>
      <c r="EI180" s="385"/>
      <c r="EJ180" s="385"/>
      <c r="EK180" s="385"/>
      <c r="EL180" s="385"/>
      <c r="EM180" s="385"/>
      <c r="EN180" s="385"/>
      <c r="EO180" s="385"/>
      <c r="EP180" s="385"/>
      <c r="EQ180" s="385"/>
      <c r="ER180" s="385"/>
      <c r="ES180" s="385"/>
      <c r="ET180" s="385"/>
      <c r="EU180" s="385"/>
      <c r="EV180" s="385"/>
      <c r="EW180" s="385"/>
      <c r="EX180" s="385"/>
      <c r="EY180" s="385"/>
      <c r="EZ180" s="385"/>
      <c r="FA180" s="385"/>
      <c r="FB180" s="385"/>
      <c r="FC180" s="385"/>
      <c r="FD180" s="385"/>
      <c r="FE180" s="385"/>
    </row>
    <row r="181" spans="1:161" s="3" customFormat="1" ht="33" customHeight="1" x14ac:dyDescent="0.2">
      <c r="A181" s="385" t="s">
        <v>281</v>
      </c>
      <c r="B181" s="385"/>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385"/>
      <c r="AC181" s="385"/>
      <c r="AD181" s="385"/>
      <c r="AE181" s="385"/>
      <c r="AF181" s="385"/>
      <c r="AG181" s="385"/>
      <c r="AH181" s="385"/>
      <c r="AI181" s="385"/>
      <c r="AJ181" s="385"/>
      <c r="AK181" s="385"/>
      <c r="AL181" s="385"/>
      <c r="AM181" s="385"/>
      <c r="AN181" s="385"/>
      <c r="AO181" s="385"/>
      <c r="AP181" s="385"/>
      <c r="AQ181" s="385"/>
      <c r="AR181" s="385"/>
      <c r="AS181" s="385"/>
      <c r="AT181" s="385"/>
      <c r="AU181" s="385"/>
      <c r="AV181" s="385"/>
      <c r="AW181" s="385"/>
      <c r="AX181" s="385"/>
      <c r="AY181" s="385"/>
      <c r="AZ181" s="385"/>
      <c r="BA181" s="385"/>
      <c r="BB181" s="385"/>
      <c r="BC181" s="385"/>
      <c r="BD181" s="385"/>
      <c r="BE181" s="385"/>
      <c r="BF181" s="385"/>
      <c r="BG181" s="385"/>
      <c r="BH181" s="385"/>
      <c r="BI181" s="385"/>
      <c r="BJ181" s="385"/>
      <c r="BK181" s="385"/>
      <c r="BL181" s="385"/>
      <c r="BM181" s="385"/>
      <c r="BN181" s="385"/>
      <c r="BO181" s="385"/>
      <c r="BP181" s="385"/>
      <c r="BQ181" s="385"/>
      <c r="BR181" s="385"/>
      <c r="BS181" s="385"/>
      <c r="BT181" s="385"/>
      <c r="BU181" s="385"/>
      <c r="BV181" s="385"/>
      <c r="BW181" s="385"/>
      <c r="BX181" s="385"/>
      <c r="BY181" s="385"/>
      <c r="BZ181" s="385"/>
      <c r="CA181" s="385"/>
      <c r="CB181" s="385"/>
      <c r="CC181" s="385"/>
      <c r="CD181" s="385"/>
      <c r="CE181" s="385"/>
      <c r="CF181" s="385"/>
      <c r="CG181" s="385"/>
      <c r="CH181" s="385"/>
      <c r="CI181" s="385"/>
      <c r="CJ181" s="385"/>
      <c r="CK181" s="385"/>
      <c r="CL181" s="385"/>
      <c r="CM181" s="385"/>
      <c r="CN181" s="385"/>
      <c r="CO181" s="385"/>
      <c r="CP181" s="385"/>
      <c r="CQ181" s="385"/>
      <c r="CR181" s="385"/>
      <c r="CS181" s="385"/>
      <c r="CT181" s="385"/>
      <c r="CU181" s="385"/>
      <c r="CV181" s="385"/>
      <c r="CW181" s="385"/>
      <c r="CX181" s="385"/>
      <c r="CY181" s="385"/>
      <c r="CZ181" s="385"/>
      <c r="DA181" s="385"/>
      <c r="DB181" s="385"/>
      <c r="DC181" s="385"/>
      <c r="DD181" s="385"/>
      <c r="DE181" s="385"/>
      <c r="DF181" s="385"/>
      <c r="DG181" s="385"/>
      <c r="DH181" s="385"/>
      <c r="DI181" s="385"/>
      <c r="DJ181" s="385"/>
      <c r="DK181" s="385"/>
      <c r="DL181" s="385"/>
      <c r="DM181" s="385"/>
      <c r="DN181" s="385"/>
      <c r="DO181" s="385"/>
      <c r="DP181" s="385"/>
      <c r="DQ181" s="385"/>
      <c r="DR181" s="385"/>
      <c r="DS181" s="385"/>
      <c r="DT181" s="385"/>
      <c r="DU181" s="385"/>
      <c r="DV181" s="385"/>
      <c r="DW181" s="385"/>
      <c r="DX181" s="385"/>
      <c r="DY181" s="385"/>
      <c r="DZ181" s="385"/>
      <c r="EA181" s="385"/>
      <c r="EB181" s="385"/>
      <c r="EC181" s="385"/>
      <c r="ED181" s="385"/>
      <c r="EE181" s="385"/>
      <c r="EF181" s="385"/>
      <c r="EG181" s="385"/>
      <c r="EH181" s="385"/>
      <c r="EI181" s="385"/>
      <c r="EJ181" s="385"/>
      <c r="EK181" s="385"/>
      <c r="EL181" s="385"/>
      <c r="EM181" s="385"/>
      <c r="EN181" s="385"/>
      <c r="EO181" s="385"/>
      <c r="EP181" s="385"/>
      <c r="EQ181" s="385"/>
      <c r="ER181" s="385"/>
      <c r="ES181" s="385"/>
      <c r="ET181" s="385"/>
      <c r="EU181" s="385"/>
      <c r="EV181" s="385"/>
      <c r="EW181" s="385"/>
      <c r="EX181" s="385"/>
      <c r="EY181" s="385"/>
      <c r="EZ181" s="385"/>
      <c r="FA181" s="385"/>
      <c r="FB181" s="385"/>
      <c r="FC181" s="385"/>
      <c r="FD181" s="385"/>
      <c r="FE181" s="385"/>
    </row>
    <row r="182" spans="1:161" s="3" customFormat="1" ht="23.25" customHeight="1" x14ac:dyDescent="0.2">
      <c r="A182" s="387" t="s">
        <v>282</v>
      </c>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87"/>
      <c r="AN182" s="387"/>
      <c r="AO182" s="387"/>
      <c r="AP182" s="387"/>
      <c r="AQ182" s="387"/>
      <c r="AR182" s="387"/>
      <c r="AS182" s="387"/>
      <c r="AT182" s="387"/>
      <c r="AU182" s="387"/>
      <c r="AV182" s="387"/>
      <c r="AW182" s="387"/>
      <c r="AX182" s="387"/>
      <c r="AY182" s="387"/>
      <c r="AZ182" s="387"/>
      <c r="BA182" s="387"/>
      <c r="BB182" s="387"/>
      <c r="BC182" s="387"/>
      <c r="BD182" s="387"/>
      <c r="BE182" s="387"/>
      <c r="BF182" s="387"/>
      <c r="BG182" s="387"/>
      <c r="BH182" s="387"/>
      <c r="BI182" s="387"/>
      <c r="BJ182" s="387"/>
      <c r="BK182" s="387"/>
      <c r="BL182" s="387"/>
      <c r="BM182" s="387"/>
      <c r="BN182" s="387"/>
      <c r="BO182" s="387"/>
      <c r="BP182" s="387"/>
      <c r="BQ182" s="387"/>
      <c r="BR182" s="387"/>
      <c r="BS182" s="387"/>
      <c r="BT182" s="387"/>
      <c r="BU182" s="387"/>
      <c r="BV182" s="387"/>
      <c r="BW182" s="387"/>
      <c r="BX182" s="387"/>
      <c r="BY182" s="387"/>
      <c r="BZ182" s="387"/>
      <c r="CA182" s="387"/>
      <c r="CB182" s="387"/>
      <c r="CC182" s="387"/>
      <c r="CD182" s="387"/>
      <c r="CE182" s="387"/>
      <c r="CF182" s="387"/>
      <c r="CG182" s="387"/>
      <c r="CH182" s="387"/>
      <c r="CI182" s="387"/>
      <c r="CJ182" s="387"/>
      <c r="CK182" s="387"/>
      <c r="CL182" s="387"/>
      <c r="CM182" s="387"/>
      <c r="CN182" s="387"/>
      <c r="CO182" s="387"/>
      <c r="CP182" s="387"/>
      <c r="CQ182" s="387"/>
      <c r="CR182" s="387"/>
      <c r="CS182" s="387"/>
      <c r="CT182" s="387"/>
      <c r="CU182" s="387"/>
      <c r="CV182" s="387"/>
      <c r="CW182" s="387"/>
      <c r="CX182" s="387"/>
      <c r="CY182" s="387"/>
      <c r="CZ182" s="387"/>
      <c r="DA182" s="387"/>
      <c r="DB182" s="387"/>
      <c r="DC182" s="387"/>
      <c r="DD182" s="387"/>
      <c r="DE182" s="387"/>
      <c r="DF182" s="387"/>
      <c r="DG182" s="387"/>
      <c r="DH182" s="387"/>
      <c r="DI182" s="387"/>
      <c r="DJ182" s="387"/>
      <c r="DK182" s="387"/>
      <c r="DL182" s="387"/>
      <c r="DM182" s="387"/>
      <c r="DN182" s="387"/>
      <c r="DO182" s="387"/>
      <c r="DP182" s="387"/>
      <c r="DQ182" s="387"/>
      <c r="DR182" s="387"/>
      <c r="DS182" s="387"/>
      <c r="DT182" s="387"/>
      <c r="DU182" s="387"/>
      <c r="DV182" s="387"/>
      <c r="DW182" s="387"/>
      <c r="DX182" s="387"/>
      <c r="DY182" s="387"/>
      <c r="DZ182" s="387"/>
      <c r="EA182" s="387"/>
      <c r="EB182" s="387"/>
      <c r="EC182" s="387"/>
      <c r="ED182" s="387"/>
      <c r="EE182" s="387"/>
      <c r="EF182" s="387"/>
      <c r="EG182" s="387"/>
      <c r="EH182" s="387"/>
      <c r="EI182" s="387"/>
      <c r="EJ182" s="387"/>
      <c r="EK182" s="387"/>
      <c r="EL182" s="387"/>
      <c r="EM182" s="387"/>
      <c r="EN182" s="387"/>
      <c r="EO182" s="387"/>
      <c r="EP182" s="387"/>
      <c r="EQ182" s="387"/>
      <c r="ER182" s="387"/>
      <c r="ES182" s="387"/>
      <c r="ET182" s="387"/>
      <c r="EU182" s="387"/>
      <c r="EV182" s="387"/>
      <c r="EW182" s="387"/>
      <c r="EX182" s="387"/>
      <c r="EY182" s="387"/>
      <c r="EZ182" s="387"/>
      <c r="FA182" s="387"/>
      <c r="FB182" s="387"/>
      <c r="FC182" s="387"/>
      <c r="FD182" s="387"/>
      <c r="FE182" s="387"/>
    </row>
    <row r="183" spans="1:161" s="3" customFormat="1" ht="11.25" customHeight="1" x14ac:dyDescent="0.2">
      <c r="A183" s="386" t="s">
        <v>283</v>
      </c>
      <c r="B183" s="386"/>
      <c r="C183" s="386"/>
      <c r="D183" s="386"/>
      <c r="E183" s="386"/>
      <c r="F183" s="386"/>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386"/>
      <c r="AC183" s="386"/>
      <c r="AD183" s="386"/>
      <c r="AE183" s="386"/>
      <c r="AF183" s="386"/>
      <c r="AG183" s="386"/>
      <c r="AH183" s="386"/>
      <c r="AI183" s="386"/>
      <c r="AJ183" s="386"/>
      <c r="AK183" s="386"/>
      <c r="AL183" s="386"/>
      <c r="AM183" s="386"/>
      <c r="AN183" s="386"/>
      <c r="AO183" s="386"/>
      <c r="AP183" s="386"/>
      <c r="AQ183" s="386"/>
      <c r="AR183" s="386"/>
      <c r="AS183" s="386"/>
      <c r="AT183" s="386"/>
      <c r="AU183" s="386"/>
      <c r="AV183" s="386"/>
      <c r="AW183" s="386"/>
      <c r="AX183" s="386"/>
      <c r="AY183" s="386"/>
      <c r="AZ183" s="386"/>
      <c r="BA183" s="386"/>
      <c r="BB183" s="386"/>
      <c r="BC183" s="386"/>
      <c r="BD183" s="386"/>
      <c r="BE183" s="386"/>
      <c r="BF183" s="386"/>
      <c r="BG183" s="386"/>
      <c r="BH183" s="386"/>
      <c r="BI183" s="386"/>
      <c r="BJ183" s="386"/>
      <c r="BK183" s="386"/>
      <c r="BL183" s="386"/>
      <c r="BM183" s="386"/>
      <c r="BN183" s="386"/>
      <c r="BO183" s="386"/>
      <c r="BP183" s="386"/>
      <c r="BQ183" s="386"/>
      <c r="BR183" s="386"/>
      <c r="BS183" s="386"/>
      <c r="BT183" s="386"/>
      <c r="BU183" s="386"/>
      <c r="BV183" s="386"/>
      <c r="BW183" s="386"/>
      <c r="BX183" s="386"/>
      <c r="BY183" s="386"/>
      <c r="BZ183" s="386"/>
      <c r="CA183" s="386"/>
      <c r="CB183" s="386"/>
      <c r="CC183" s="386"/>
      <c r="CD183" s="386"/>
      <c r="CE183" s="386"/>
      <c r="CF183" s="386"/>
      <c r="CG183" s="386"/>
      <c r="CH183" s="386"/>
      <c r="CI183" s="386"/>
      <c r="CJ183" s="386"/>
      <c r="CK183" s="386"/>
      <c r="CL183" s="386"/>
      <c r="CM183" s="386"/>
      <c r="CN183" s="386"/>
      <c r="CO183" s="386"/>
      <c r="CP183" s="386"/>
      <c r="CQ183" s="386"/>
      <c r="CR183" s="386"/>
      <c r="CS183" s="386"/>
      <c r="CT183" s="386"/>
      <c r="CU183" s="386"/>
      <c r="CV183" s="386"/>
      <c r="CW183" s="386"/>
      <c r="CX183" s="386"/>
      <c r="CY183" s="386"/>
      <c r="CZ183" s="386"/>
      <c r="DA183" s="386"/>
      <c r="DB183" s="386"/>
      <c r="DC183" s="386"/>
      <c r="DD183" s="386"/>
      <c r="DE183" s="386"/>
      <c r="DF183" s="386"/>
      <c r="DG183" s="386"/>
      <c r="DH183" s="386"/>
      <c r="DI183" s="386"/>
      <c r="DJ183" s="386"/>
      <c r="DK183" s="386"/>
      <c r="DL183" s="386"/>
      <c r="DM183" s="386"/>
      <c r="DN183" s="386"/>
      <c r="DO183" s="386"/>
      <c r="DP183" s="386"/>
      <c r="DQ183" s="386"/>
      <c r="DR183" s="386"/>
      <c r="DS183" s="386"/>
      <c r="DT183" s="386"/>
      <c r="DU183" s="386"/>
      <c r="DV183" s="386"/>
      <c r="DW183" s="386"/>
      <c r="DX183" s="386"/>
      <c r="DY183" s="386"/>
      <c r="DZ183" s="386"/>
      <c r="EA183" s="386"/>
      <c r="EB183" s="386"/>
      <c r="EC183" s="386"/>
      <c r="ED183" s="386"/>
      <c r="EE183" s="386"/>
      <c r="EF183" s="386"/>
      <c r="EG183" s="386"/>
      <c r="EH183" s="386"/>
      <c r="EI183" s="386"/>
      <c r="EJ183" s="386"/>
      <c r="EK183" s="386"/>
      <c r="EL183" s="386"/>
      <c r="EM183" s="386"/>
      <c r="EN183" s="386"/>
      <c r="EO183" s="386"/>
      <c r="EP183" s="386"/>
      <c r="EQ183" s="386"/>
      <c r="ER183" s="386"/>
      <c r="ES183" s="386"/>
      <c r="ET183" s="386"/>
      <c r="EU183" s="386"/>
      <c r="EV183" s="386"/>
      <c r="EW183" s="386"/>
      <c r="EX183" s="386"/>
      <c r="EY183" s="386"/>
      <c r="EZ183" s="386"/>
      <c r="FA183" s="386"/>
      <c r="FB183" s="386"/>
      <c r="FC183" s="386"/>
      <c r="FD183" s="386"/>
      <c r="FE183" s="386"/>
    </row>
    <row r="184" spans="1:161" s="3" customFormat="1" ht="32.25" customHeight="1" x14ac:dyDescent="0.2">
      <c r="A184" s="385" t="s">
        <v>284</v>
      </c>
      <c r="B184" s="385"/>
      <c r="C184" s="385"/>
      <c r="D184" s="385"/>
      <c r="E184" s="385"/>
      <c r="F184" s="385"/>
      <c r="G184" s="385"/>
      <c r="H184" s="385"/>
      <c r="I184" s="385"/>
      <c r="J184" s="385"/>
      <c r="K184" s="385"/>
      <c r="L184" s="385"/>
      <c r="M184" s="385"/>
      <c r="N184" s="385"/>
      <c r="O184" s="385"/>
      <c r="P184" s="385"/>
      <c r="Q184" s="385"/>
      <c r="R184" s="385"/>
      <c r="S184" s="385"/>
      <c r="T184" s="385"/>
      <c r="U184" s="385"/>
      <c r="V184" s="385"/>
      <c r="W184" s="385"/>
      <c r="X184" s="385"/>
      <c r="Y184" s="385"/>
      <c r="Z184" s="385"/>
      <c r="AA184" s="385"/>
      <c r="AB184" s="385"/>
      <c r="AC184" s="385"/>
      <c r="AD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c r="BD184" s="385"/>
      <c r="BE184" s="385"/>
      <c r="BF184" s="385"/>
      <c r="BG184" s="385"/>
      <c r="BH184" s="385"/>
      <c r="BI184" s="385"/>
      <c r="BJ184" s="385"/>
      <c r="BK184" s="385"/>
      <c r="BL184" s="385"/>
      <c r="BM184" s="385"/>
      <c r="BN184" s="385"/>
      <c r="BO184" s="385"/>
      <c r="BP184" s="385"/>
      <c r="BQ184" s="385"/>
      <c r="BR184" s="385"/>
      <c r="BS184" s="385"/>
      <c r="BT184" s="385"/>
      <c r="BU184" s="385"/>
      <c r="BV184" s="385"/>
      <c r="BW184" s="385"/>
      <c r="BX184" s="385"/>
      <c r="BY184" s="385"/>
      <c r="BZ184" s="385"/>
      <c r="CA184" s="385"/>
      <c r="CB184" s="385"/>
      <c r="CC184" s="385"/>
      <c r="CD184" s="385"/>
      <c r="CE184" s="385"/>
      <c r="CF184" s="385"/>
      <c r="CG184" s="385"/>
      <c r="CH184" s="385"/>
      <c r="CI184" s="385"/>
      <c r="CJ184" s="385"/>
      <c r="CK184" s="385"/>
      <c r="CL184" s="385"/>
      <c r="CM184" s="385"/>
      <c r="CN184" s="385"/>
      <c r="CO184" s="385"/>
      <c r="CP184" s="385"/>
      <c r="CQ184" s="385"/>
      <c r="CR184" s="385"/>
      <c r="CS184" s="385"/>
      <c r="CT184" s="385"/>
      <c r="CU184" s="385"/>
      <c r="CV184" s="385"/>
      <c r="CW184" s="385"/>
      <c r="CX184" s="385"/>
      <c r="CY184" s="385"/>
      <c r="CZ184" s="385"/>
      <c r="DA184" s="385"/>
      <c r="DB184" s="385"/>
      <c r="DC184" s="385"/>
      <c r="DD184" s="385"/>
      <c r="DE184" s="385"/>
      <c r="DF184" s="385"/>
      <c r="DG184" s="385"/>
      <c r="DH184" s="385"/>
      <c r="DI184" s="385"/>
      <c r="DJ184" s="385"/>
      <c r="DK184" s="385"/>
      <c r="DL184" s="385"/>
      <c r="DM184" s="385"/>
      <c r="DN184" s="385"/>
      <c r="DO184" s="385"/>
      <c r="DP184" s="385"/>
      <c r="DQ184" s="385"/>
      <c r="DR184" s="385"/>
      <c r="DS184" s="385"/>
      <c r="DT184" s="385"/>
      <c r="DU184" s="385"/>
      <c r="DV184" s="385"/>
      <c r="DW184" s="385"/>
      <c r="DX184" s="385"/>
      <c r="DY184" s="385"/>
      <c r="DZ184" s="385"/>
      <c r="EA184" s="385"/>
      <c r="EB184" s="385"/>
      <c r="EC184" s="385"/>
      <c r="ED184" s="385"/>
      <c r="EE184" s="385"/>
      <c r="EF184" s="385"/>
      <c r="EG184" s="385"/>
      <c r="EH184" s="385"/>
      <c r="EI184" s="385"/>
      <c r="EJ184" s="385"/>
      <c r="EK184" s="385"/>
      <c r="EL184" s="385"/>
      <c r="EM184" s="385"/>
      <c r="EN184" s="385"/>
      <c r="EO184" s="385"/>
      <c r="EP184" s="385"/>
      <c r="EQ184" s="385"/>
      <c r="ER184" s="385"/>
      <c r="ES184" s="385"/>
      <c r="ET184" s="385"/>
      <c r="EU184" s="385"/>
      <c r="EV184" s="385"/>
      <c r="EW184" s="385"/>
      <c r="EX184" s="385"/>
      <c r="EY184" s="385"/>
      <c r="EZ184" s="385"/>
      <c r="FA184" s="385"/>
      <c r="FB184" s="385"/>
      <c r="FC184" s="385"/>
      <c r="FD184" s="385"/>
      <c r="FE184" s="385"/>
    </row>
    <row r="185" spans="1:161" ht="3" customHeight="1" x14ac:dyDescent="0.2"/>
  </sheetData>
  <mergeCells count="1103">
    <mergeCell ref="A129:BW129"/>
    <mergeCell ref="BX129:CE129"/>
    <mergeCell ref="CF129:CR129"/>
    <mergeCell ref="CS129:DE129"/>
    <mergeCell ref="DF129:DR129"/>
    <mergeCell ref="DS129:EE129"/>
    <mergeCell ref="EF129:ER129"/>
    <mergeCell ref="ES129:FE129"/>
    <mergeCell ref="CS79:DE79"/>
    <mergeCell ref="DF79:DR79"/>
    <mergeCell ref="DS79:EE79"/>
    <mergeCell ref="EF79:ER79"/>
    <mergeCell ref="ES79:FE79"/>
    <mergeCell ref="A145:BW145"/>
    <mergeCell ref="BX145:CE145"/>
    <mergeCell ref="CF145:CR145"/>
    <mergeCell ref="CS145:DE145"/>
    <mergeCell ref="DF145:DR145"/>
    <mergeCell ref="DS145:EE145"/>
    <mergeCell ref="EF145:ER145"/>
    <mergeCell ref="ES145:FE145"/>
    <mergeCell ref="ES119:FE119"/>
    <mergeCell ref="ES132:FE132"/>
    <mergeCell ref="ES121:FE121"/>
    <mergeCell ref="ES144:FE144"/>
    <mergeCell ref="A120:BW120"/>
    <mergeCell ref="BX120:CE120"/>
    <mergeCell ref="CF120:CR120"/>
    <mergeCell ref="CS120:DE120"/>
    <mergeCell ref="DF120:DR120"/>
    <mergeCell ref="DS120:EE120"/>
    <mergeCell ref="EF120:ER120"/>
    <mergeCell ref="ES120:FE120"/>
    <mergeCell ref="A133:BW133"/>
    <mergeCell ref="BX133:CE133"/>
    <mergeCell ref="CF133:CR133"/>
    <mergeCell ref="CS133:DE133"/>
    <mergeCell ref="DF133:DR133"/>
    <mergeCell ref="DS133:EE133"/>
    <mergeCell ref="EF133:ER133"/>
    <mergeCell ref="A155:BW155"/>
    <mergeCell ref="BX155:CE155"/>
    <mergeCell ref="CF155:CR155"/>
    <mergeCell ref="CS155:DE155"/>
    <mergeCell ref="DF155:DR155"/>
    <mergeCell ref="DS155:EE155"/>
    <mergeCell ref="EF155:ER155"/>
    <mergeCell ref="ES155:FE155"/>
    <mergeCell ref="A154:BW154"/>
    <mergeCell ref="BX154:CE154"/>
    <mergeCell ref="CF154:CR154"/>
    <mergeCell ref="CS154:DE154"/>
    <mergeCell ref="DF154:DR154"/>
    <mergeCell ref="DS154:EE154"/>
    <mergeCell ref="EF154:ER154"/>
    <mergeCell ref="ES154:FE154"/>
    <mergeCell ref="A153:BW153"/>
    <mergeCell ref="BX153:CE153"/>
    <mergeCell ref="CF153:CR153"/>
    <mergeCell ref="CS153:DE153"/>
    <mergeCell ref="DF153:DR153"/>
    <mergeCell ref="DS153:EE153"/>
    <mergeCell ref="EF153:ER153"/>
    <mergeCell ref="ES153:FE153"/>
    <mergeCell ref="A152:BW152"/>
    <mergeCell ref="BX152:CE152"/>
    <mergeCell ref="CF152:CR152"/>
    <mergeCell ref="CS152:DE152"/>
    <mergeCell ref="A142:BW142"/>
    <mergeCell ref="BX142:CE142"/>
    <mergeCell ref="CF142:CR142"/>
    <mergeCell ref="CS142:DE142"/>
    <mergeCell ref="DF142:DR142"/>
    <mergeCell ref="DS142:EE142"/>
    <mergeCell ref="EF142:ER142"/>
    <mergeCell ref="ES142:FE142"/>
    <mergeCell ref="A141:BW141"/>
    <mergeCell ref="BX141:CE141"/>
    <mergeCell ref="CF141:CR141"/>
    <mergeCell ref="CS141:DE141"/>
    <mergeCell ref="DF141:DR141"/>
    <mergeCell ref="DS141:EE141"/>
    <mergeCell ref="EF141:ER141"/>
    <mergeCell ref="ES141:FE141"/>
    <mergeCell ref="A143:BW143"/>
    <mergeCell ref="BX143:CE143"/>
    <mergeCell ref="CF143:CR143"/>
    <mergeCell ref="CS143:DE143"/>
    <mergeCell ref="DF143:DR143"/>
    <mergeCell ref="DS143:EE143"/>
    <mergeCell ref="EF143:ER143"/>
    <mergeCell ref="ES143:FE143"/>
    <mergeCell ref="DF127:DR127"/>
    <mergeCell ref="DS127:EE127"/>
    <mergeCell ref="EF127:ER127"/>
    <mergeCell ref="ES127:FE127"/>
    <mergeCell ref="A140:BW140"/>
    <mergeCell ref="BX140:CE140"/>
    <mergeCell ref="CF140:CR140"/>
    <mergeCell ref="CS140:DE140"/>
    <mergeCell ref="DF140:DR140"/>
    <mergeCell ref="DS140:EE140"/>
    <mergeCell ref="EF140:ER140"/>
    <mergeCell ref="ES140:FE140"/>
    <mergeCell ref="A139:BW139"/>
    <mergeCell ref="BX139:CE139"/>
    <mergeCell ref="CF139:CR139"/>
    <mergeCell ref="CS139:DE139"/>
    <mergeCell ref="A131:BW131"/>
    <mergeCell ref="BX131:CE131"/>
    <mergeCell ref="CF131:CR131"/>
    <mergeCell ref="CS131:DE131"/>
    <mergeCell ref="DF131:DR131"/>
    <mergeCell ref="DS131:EE131"/>
    <mergeCell ref="EF131:ER131"/>
    <mergeCell ref="ES131:FE131"/>
    <mergeCell ref="A130:BW130"/>
    <mergeCell ref="BX130:CE130"/>
    <mergeCell ref="CF130:CR130"/>
    <mergeCell ref="CS130:DE130"/>
    <mergeCell ref="ES133:FE133"/>
    <mergeCell ref="DF130:DR130"/>
    <mergeCell ref="DS130:EE130"/>
    <mergeCell ref="EF130:ER130"/>
    <mergeCell ref="ES130:FE130"/>
    <mergeCell ref="A151:BW151"/>
    <mergeCell ref="BX151:CE151"/>
    <mergeCell ref="CF151:CR151"/>
    <mergeCell ref="CS151:DE151"/>
    <mergeCell ref="DF151:DR151"/>
    <mergeCell ref="DS151:EE151"/>
    <mergeCell ref="EF151:ER151"/>
    <mergeCell ref="ES151:FE151"/>
    <mergeCell ref="A150:BW150"/>
    <mergeCell ref="BX150:CE150"/>
    <mergeCell ref="CF150:CR150"/>
    <mergeCell ref="CS150:DE150"/>
    <mergeCell ref="DF150:DR150"/>
    <mergeCell ref="DS150:EE150"/>
    <mergeCell ref="EF150:ER150"/>
    <mergeCell ref="ES150:FE150"/>
    <mergeCell ref="A149:BW149"/>
    <mergeCell ref="BX149:CE149"/>
    <mergeCell ref="CF149:CR149"/>
    <mergeCell ref="CS149:DE149"/>
    <mergeCell ref="DF149:DR149"/>
    <mergeCell ref="DS149:EE149"/>
    <mergeCell ref="EF149:ER149"/>
    <mergeCell ref="ES149:FE149"/>
    <mergeCell ref="DF139:DR139"/>
    <mergeCell ref="DS139:EE139"/>
    <mergeCell ref="EF139:ER139"/>
    <mergeCell ref="ES139:FE139"/>
    <mergeCell ref="A125:BW125"/>
    <mergeCell ref="BX125:CE125"/>
    <mergeCell ref="CF125:CR125"/>
    <mergeCell ref="CS125:DE125"/>
    <mergeCell ref="DF125:DR125"/>
    <mergeCell ref="DS125:EE125"/>
    <mergeCell ref="EF125:ER125"/>
    <mergeCell ref="ES125:FE125"/>
    <mergeCell ref="A138:BW138"/>
    <mergeCell ref="BX138:CE138"/>
    <mergeCell ref="CF138:CR138"/>
    <mergeCell ref="CS138:DE138"/>
    <mergeCell ref="DF138:DR138"/>
    <mergeCell ref="DS138:EE138"/>
    <mergeCell ref="EF138:ER138"/>
    <mergeCell ref="ES138:FE138"/>
    <mergeCell ref="A137:BW137"/>
    <mergeCell ref="BX137:CE137"/>
    <mergeCell ref="CF137:CR137"/>
    <mergeCell ref="CS137:DE137"/>
    <mergeCell ref="DF137:DR137"/>
    <mergeCell ref="DS137:EE137"/>
    <mergeCell ref="EF137:ER137"/>
    <mergeCell ref="ES137:FE137"/>
    <mergeCell ref="A128:BW128"/>
    <mergeCell ref="BX128:CE128"/>
    <mergeCell ref="CF128:CR128"/>
    <mergeCell ref="CS128:DE128"/>
    <mergeCell ref="A127:BW127"/>
    <mergeCell ref="BX127:CE127"/>
    <mergeCell ref="CF127:CR127"/>
    <mergeCell ref="CS127:DE127"/>
    <mergeCell ref="DF128:DR128"/>
    <mergeCell ref="DS128:EE128"/>
    <mergeCell ref="EF128:ER128"/>
    <mergeCell ref="ES128:FE128"/>
    <mergeCell ref="DF124:DR124"/>
    <mergeCell ref="DS124:EE124"/>
    <mergeCell ref="EF124:ER124"/>
    <mergeCell ref="ES124:FE124"/>
    <mergeCell ref="A123:BW123"/>
    <mergeCell ref="BX123:CE123"/>
    <mergeCell ref="CF123:CR123"/>
    <mergeCell ref="CS123:DE123"/>
    <mergeCell ref="DF123:DR123"/>
    <mergeCell ref="DS123:EE123"/>
    <mergeCell ref="EF123:ER123"/>
    <mergeCell ref="ES123:FE123"/>
    <mergeCell ref="A136:BW136"/>
    <mergeCell ref="BX136:CE136"/>
    <mergeCell ref="CF136:CR136"/>
    <mergeCell ref="CS136:DE136"/>
    <mergeCell ref="DF136:DR136"/>
    <mergeCell ref="DS136:EE136"/>
    <mergeCell ref="EF136:ER136"/>
    <mergeCell ref="ES136:FE136"/>
    <mergeCell ref="A135:BW135"/>
    <mergeCell ref="BX135:CE135"/>
    <mergeCell ref="CF135:CR135"/>
    <mergeCell ref="CS135:DE135"/>
    <mergeCell ref="A126:BW126"/>
    <mergeCell ref="BX126:CE126"/>
    <mergeCell ref="CF126:CR126"/>
    <mergeCell ref="CS126:DE126"/>
    <mergeCell ref="A158:BW158"/>
    <mergeCell ref="BX158:CE158"/>
    <mergeCell ref="CF158:CR158"/>
    <mergeCell ref="CS158:DE158"/>
    <mergeCell ref="DF158:DR158"/>
    <mergeCell ref="DS158:EE158"/>
    <mergeCell ref="EF158:ER158"/>
    <mergeCell ref="ES158:FE158"/>
    <mergeCell ref="A156:BW156"/>
    <mergeCell ref="BX156:CE156"/>
    <mergeCell ref="CF156:CR156"/>
    <mergeCell ref="CS156:DE156"/>
    <mergeCell ref="DF156:DR156"/>
    <mergeCell ref="DS156:EE156"/>
    <mergeCell ref="EF156:ER156"/>
    <mergeCell ref="ES156:FE156"/>
    <mergeCell ref="DF148:DR148"/>
    <mergeCell ref="DS148:EE148"/>
    <mergeCell ref="EF148:ER148"/>
    <mergeCell ref="ES148:FE148"/>
    <mergeCell ref="DF152:DR152"/>
    <mergeCell ref="DS152:EE152"/>
    <mergeCell ref="EF152:ER152"/>
    <mergeCell ref="ES152:FE152"/>
    <mergeCell ref="A157:BW157"/>
    <mergeCell ref="BX157:CE157"/>
    <mergeCell ref="CF157:CR157"/>
    <mergeCell ref="CS157:DE157"/>
    <mergeCell ref="A148:BW148"/>
    <mergeCell ref="BX148:CE148"/>
    <mergeCell ref="CF148:CR148"/>
    <mergeCell ref="CS148:DE148"/>
    <mergeCell ref="DF157:DR157"/>
    <mergeCell ref="DS157:EE157"/>
    <mergeCell ref="EF157:ER157"/>
    <mergeCell ref="ES157:FE157"/>
    <mergeCell ref="A122:BW122"/>
    <mergeCell ref="BX122:CE122"/>
    <mergeCell ref="CF122:CR122"/>
    <mergeCell ref="CS122:DE122"/>
    <mergeCell ref="DF122:DR122"/>
    <mergeCell ref="DS122:EE122"/>
    <mergeCell ref="EF122:ER122"/>
    <mergeCell ref="ES122:FE122"/>
    <mergeCell ref="DF135:DR135"/>
    <mergeCell ref="DS135:EE135"/>
    <mergeCell ref="EF135:ER135"/>
    <mergeCell ref="ES135:FE135"/>
    <mergeCell ref="A147:BW147"/>
    <mergeCell ref="BX147:CE147"/>
    <mergeCell ref="CF147:CR147"/>
    <mergeCell ref="CS147:DE147"/>
    <mergeCell ref="DF147:DR147"/>
    <mergeCell ref="DS147:EE147"/>
    <mergeCell ref="EF147:ER147"/>
    <mergeCell ref="ES147:FE147"/>
    <mergeCell ref="A124:BW124"/>
    <mergeCell ref="BX124:CE124"/>
    <mergeCell ref="CF124:CR124"/>
    <mergeCell ref="CS124:DE124"/>
    <mergeCell ref="DF126:DR126"/>
    <mergeCell ref="DS126:EE126"/>
    <mergeCell ref="EF126:ER126"/>
    <mergeCell ref="ES126:FE126"/>
    <mergeCell ref="A67:BW67"/>
    <mergeCell ref="BX67:CE67"/>
    <mergeCell ref="CF67:CR67"/>
    <mergeCell ref="CS67:DE67"/>
    <mergeCell ref="DF67:DR67"/>
    <mergeCell ref="DS67:EE67"/>
    <mergeCell ref="EF67:ER67"/>
    <mergeCell ref="ES67:FE67"/>
    <mergeCell ref="A71:BW71"/>
    <mergeCell ref="BX71:CE71"/>
    <mergeCell ref="CF71:CR71"/>
    <mergeCell ref="CS71:DE71"/>
    <mergeCell ref="DF71:DR71"/>
    <mergeCell ref="DS71:EE71"/>
    <mergeCell ref="EF71:ER71"/>
    <mergeCell ref="ES71:FE71"/>
    <mergeCell ref="A159:BW159"/>
    <mergeCell ref="BX159:CE159"/>
    <mergeCell ref="CF159:CR159"/>
    <mergeCell ref="CS159:DE159"/>
    <mergeCell ref="DF159:DR159"/>
    <mergeCell ref="DS159:EE159"/>
    <mergeCell ref="EF159:ER159"/>
    <mergeCell ref="ES159:FE159"/>
    <mergeCell ref="A77:BW77"/>
    <mergeCell ref="BX77:CE77"/>
    <mergeCell ref="CF77:CR77"/>
    <mergeCell ref="CS77:DE77"/>
    <mergeCell ref="DF77:DR77"/>
    <mergeCell ref="DS77:EE77"/>
    <mergeCell ref="EF77:ER77"/>
    <mergeCell ref="ES77:FE77"/>
    <mergeCell ref="A65:BW65"/>
    <mergeCell ref="BX65:CE65"/>
    <mergeCell ref="CF65:CR65"/>
    <mergeCell ref="CS65:DE65"/>
    <mergeCell ref="DF65:DR65"/>
    <mergeCell ref="DS65:EE65"/>
    <mergeCell ref="EF65:ER65"/>
    <mergeCell ref="ES65:FE65"/>
    <mergeCell ref="A63:BW63"/>
    <mergeCell ref="BX63:CE63"/>
    <mergeCell ref="CF63:CR63"/>
    <mergeCell ref="CS63:DE63"/>
    <mergeCell ref="DF63:DR63"/>
    <mergeCell ref="DS63:EE63"/>
    <mergeCell ref="EF63:ER63"/>
    <mergeCell ref="ES63:FE63"/>
    <mergeCell ref="A76:BW76"/>
    <mergeCell ref="BX76:CE76"/>
    <mergeCell ref="CF76:CR76"/>
    <mergeCell ref="CS76:DE76"/>
    <mergeCell ref="DF76:DR76"/>
    <mergeCell ref="DS76:EE76"/>
    <mergeCell ref="EF76:ER76"/>
    <mergeCell ref="ES76:FE76"/>
    <mergeCell ref="A75:BW75"/>
    <mergeCell ref="BX75:CE75"/>
    <mergeCell ref="CF75:CR75"/>
    <mergeCell ref="CS75:DE75"/>
    <mergeCell ref="DF75:DR75"/>
    <mergeCell ref="DS75:EE75"/>
    <mergeCell ref="EF75:ER75"/>
    <mergeCell ref="ES75:FE75"/>
    <mergeCell ref="DS61:EE61"/>
    <mergeCell ref="EF61:ER61"/>
    <mergeCell ref="ES61:FE61"/>
    <mergeCell ref="A62:BW62"/>
    <mergeCell ref="BX62:CE62"/>
    <mergeCell ref="CF62:CR62"/>
    <mergeCell ref="CS62:DE62"/>
    <mergeCell ref="DF62:DR62"/>
    <mergeCell ref="DS62:EE62"/>
    <mergeCell ref="EF62:ER62"/>
    <mergeCell ref="ES62:FE62"/>
    <mergeCell ref="A64:BW64"/>
    <mergeCell ref="BX64:CE64"/>
    <mergeCell ref="CF64:CR64"/>
    <mergeCell ref="CS64:DE64"/>
    <mergeCell ref="DF64:DR64"/>
    <mergeCell ref="DS64:EE64"/>
    <mergeCell ref="EF64:ER64"/>
    <mergeCell ref="ES64:FE64"/>
    <mergeCell ref="A118:BW118"/>
    <mergeCell ref="BX118:CE118"/>
    <mergeCell ref="CF118:CR118"/>
    <mergeCell ref="CS118:DE118"/>
    <mergeCell ref="DF118:DR118"/>
    <mergeCell ref="DS118:EE118"/>
    <mergeCell ref="EF118:ER118"/>
    <mergeCell ref="ES118:FE118"/>
    <mergeCell ref="DF51:DR51"/>
    <mergeCell ref="DS51:EE51"/>
    <mergeCell ref="EF51:ER51"/>
    <mergeCell ref="ES51:FE51"/>
    <mergeCell ref="A115:BW115"/>
    <mergeCell ref="BX115:CE115"/>
    <mergeCell ref="CF115:CR115"/>
    <mergeCell ref="CS115:DE115"/>
    <mergeCell ref="DF115:DR115"/>
    <mergeCell ref="DS115:EE115"/>
    <mergeCell ref="EF115:ER115"/>
    <mergeCell ref="ES115:FE115"/>
    <mergeCell ref="A113:BW113"/>
    <mergeCell ref="BX113:CE113"/>
    <mergeCell ref="CF113:CR113"/>
    <mergeCell ref="CS113:DE113"/>
    <mergeCell ref="A69:BW69"/>
    <mergeCell ref="BX69:CE69"/>
    <mergeCell ref="CF69:CR69"/>
    <mergeCell ref="CS69:DE69"/>
    <mergeCell ref="DF69:DR69"/>
    <mergeCell ref="DS69:EE69"/>
    <mergeCell ref="EF69:ER69"/>
    <mergeCell ref="ES69:FE69"/>
    <mergeCell ref="DF113:DR113"/>
    <mergeCell ref="DS113:EE113"/>
    <mergeCell ref="EF113:ER113"/>
    <mergeCell ref="ES113:FE113"/>
    <mergeCell ref="A114:BW114"/>
    <mergeCell ref="BX114:CE114"/>
    <mergeCell ref="CF114:CR114"/>
    <mergeCell ref="CS114:DE114"/>
    <mergeCell ref="A116:BW116"/>
    <mergeCell ref="BX116:CE116"/>
    <mergeCell ref="CF116:CR116"/>
    <mergeCell ref="CS116:DE116"/>
    <mergeCell ref="DF116:DR116"/>
    <mergeCell ref="DS116:EE116"/>
    <mergeCell ref="EF116:ER116"/>
    <mergeCell ref="ES116:FE116"/>
    <mergeCell ref="A117:BW117"/>
    <mergeCell ref="BX117:CE117"/>
    <mergeCell ref="CF117:CR117"/>
    <mergeCell ref="CS117:DE117"/>
    <mergeCell ref="DF117:DR117"/>
    <mergeCell ref="DS117:EE117"/>
    <mergeCell ref="EF117:ER117"/>
    <mergeCell ref="ES117:FE117"/>
    <mergeCell ref="DF114:DR114"/>
    <mergeCell ref="DS114:EE114"/>
    <mergeCell ref="EF114:ER114"/>
    <mergeCell ref="ES114:FE114"/>
    <mergeCell ref="ES107:FE108"/>
    <mergeCell ref="ES109:FE109"/>
    <mergeCell ref="ES110:FE110"/>
    <mergeCell ref="ES111:FE111"/>
    <mergeCell ref="DF107:DR108"/>
    <mergeCell ref="DS107:EE108"/>
    <mergeCell ref="A112:BW112"/>
    <mergeCell ref="BX112:CE112"/>
    <mergeCell ref="CF112:CR112"/>
    <mergeCell ref="CS112:DE112"/>
    <mergeCell ref="DF112:DR112"/>
    <mergeCell ref="DS112:EE112"/>
    <mergeCell ref="EF112:ER112"/>
    <mergeCell ref="ES112:FE112"/>
    <mergeCell ref="CS109:DE109"/>
    <mergeCell ref="CS110:DE110"/>
    <mergeCell ref="CS111:DE111"/>
    <mergeCell ref="DF109:DR109"/>
    <mergeCell ref="DF110:DR110"/>
    <mergeCell ref="DF111:DR111"/>
    <mergeCell ref="DS109:EE109"/>
    <mergeCell ref="DS110:EE110"/>
    <mergeCell ref="DS111:EE111"/>
    <mergeCell ref="A107:BW107"/>
    <mergeCell ref="A109:BW109"/>
    <mergeCell ref="BX109:CE109"/>
    <mergeCell ref="CF109:CR109"/>
    <mergeCell ref="BX111:CE111"/>
    <mergeCell ref="CF111:CR111"/>
    <mergeCell ref="A110:BW110"/>
    <mergeCell ref="BX110:CE110"/>
    <mergeCell ref="CF110:CR110"/>
    <mergeCell ref="DF104:DR104"/>
    <mergeCell ref="DS104:EE104"/>
    <mergeCell ref="EF104:ER104"/>
    <mergeCell ref="DF102:DR102"/>
    <mergeCell ref="DS102:EE102"/>
    <mergeCell ref="A51:BW51"/>
    <mergeCell ref="BX51:CE51"/>
    <mergeCell ref="CF51:CR51"/>
    <mergeCell ref="CS51:DE51"/>
    <mergeCell ref="DF100:DR100"/>
    <mergeCell ref="DS100:EE100"/>
    <mergeCell ref="EF100:ER100"/>
    <mergeCell ref="DF96:DR96"/>
    <mergeCell ref="DS96:EE96"/>
    <mergeCell ref="EF96:ER96"/>
    <mergeCell ref="DF92:DR92"/>
    <mergeCell ref="DS92:EE92"/>
    <mergeCell ref="EF92:ER92"/>
    <mergeCell ref="DF88:DR88"/>
    <mergeCell ref="DS88:EE88"/>
    <mergeCell ref="EF88:ER88"/>
    <mergeCell ref="DF85:DR85"/>
    <mergeCell ref="DS85:EE85"/>
    <mergeCell ref="EF85:ER85"/>
    <mergeCell ref="DF81:DR81"/>
    <mergeCell ref="DS81:EE81"/>
    <mergeCell ref="EF81:ER81"/>
    <mergeCell ref="DF73:DR73"/>
    <mergeCell ref="DS73:EE73"/>
    <mergeCell ref="EF73:ER73"/>
    <mergeCell ref="CS70:DE70"/>
    <mergeCell ref="DF70:DR70"/>
    <mergeCell ref="EF109:ER109"/>
    <mergeCell ref="EF110:ER110"/>
    <mergeCell ref="EF111:ER111"/>
    <mergeCell ref="A105:BW105"/>
    <mergeCell ref="BX105:CE105"/>
    <mergeCell ref="CF105:CR105"/>
    <mergeCell ref="A108:BW108"/>
    <mergeCell ref="BX107:CE108"/>
    <mergeCell ref="CF107:CR108"/>
    <mergeCell ref="CS107:DE108"/>
    <mergeCell ref="EF107:ER108"/>
    <mergeCell ref="A183:FE183"/>
    <mergeCell ref="BX169:CE169"/>
    <mergeCell ref="CF169:CR169"/>
    <mergeCell ref="CS169:DE169"/>
    <mergeCell ref="DF168:DR168"/>
    <mergeCell ref="DS168:EE168"/>
    <mergeCell ref="EF168:ER168"/>
    <mergeCell ref="BX167:CE167"/>
    <mergeCell ref="CF167:CR167"/>
    <mergeCell ref="CS167:DE167"/>
    <mergeCell ref="DF166:DR166"/>
    <mergeCell ref="DS166:EE166"/>
    <mergeCell ref="EF166:ER166"/>
    <mergeCell ref="ES168:FE168"/>
    <mergeCell ref="A168:BW168"/>
    <mergeCell ref="BX168:CE168"/>
    <mergeCell ref="CF168:CR168"/>
    <mergeCell ref="CS168:DE168"/>
    <mergeCell ref="DF167:DR167"/>
    <mergeCell ref="DS167:EE167"/>
    <mergeCell ref="EF167:ER167"/>
    <mergeCell ref="ES167:FE167"/>
    <mergeCell ref="A167:BW167"/>
    <mergeCell ref="BX165:CE165"/>
    <mergeCell ref="CF165:CR165"/>
    <mergeCell ref="CS165:DE165"/>
    <mergeCell ref="A111:BW111"/>
    <mergeCell ref="A184:FE184"/>
    <mergeCell ref="A177:FE177"/>
    <mergeCell ref="A179:FE179"/>
    <mergeCell ref="A180:FE180"/>
    <mergeCell ref="A181:FE181"/>
    <mergeCell ref="DF169:DR169"/>
    <mergeCell ref="DS169:EE169"/>
    <mergeCell ref="EF169:ER169"/>
    <mergeCell ref="ES169:FE169"/>
    <mergeCell ref="A169:BW169"/>
    <mergeCell ref="A171:FE171"/>
    <mergeCell ref="A172:FE172"/>
    <mergeCell ref="A173:FE173"/>
    <mergeCell ref="A174:FE174"/>
    <mergeCell ref="A175:FE175"/>
    <mergeCell ref="A176:FE176"/>
    <mergeCell ref="A178:FE178"/>
    <mergeCell ref="A182:FE182"/>
    <mergeCell ref="DF164:DR164"/>
    <mergeCell ref="DS164:EE164"/>
    <mergeCell ref="EF164:ER164"/>
    <mergeCell ref="ES166:FE166"/>
    <mergeCell ref="A166:BW166"/>
    <mergeCell ref="BX166:CE166"/>
    <mergeCell ref="CF166:CR166"/>
    <mergeCell ref="CS166:DE166"/>
    <mergeCell ref="DF165:DR165"/>
    <mergeCell ref="DS165:EE165"/>
    <mergeCell ref="EF165:ER165"/>
    <mergeCell ref="ES165:FE165"/>
    <mergeCell ref="A165:BW165"/>
    <mergeCell ref="BX163:CE163"/>
    <mergeCell ref="CF163:CR163"/>
    <mergeCell ref="CS163:DE163"/>
    <mergeCell ref="DF162:DR162"/>
    <mergeCell ref="DS162:EE162"/>
    <mergeCell ref="EF162:ER162"/>
    <mergeCell ref="ES164:FE164"/>
    <mergeCell ref="A164:BW164"/>
    <mergeCell ref="BX164:CE164"/>
    <mergeCell ref="CF164:CR164"/>
    <mergeCell ref="CS164:DE164"/>
    <mergeCell ref="DF163:DR163"/>
    <mergeCell ref="DS163:EE163"/>
    <mergeCell ref="EF163:ER163"/>
    <mergeCell ref="ES163:FE163"/>
    <mergeCell ref="A163:BW163"/>
    <mergeCell ref="BX161:CE161"/>
    <mergeCell ref="CF161:CR161"/>
    <mergeCell ref="CS161:DE161"/>
    <mergeCell ref="DF160:DR160"/>
    <mergeCell ref="DS160:EE160"/>
    <mergeCell ref="EF160:ER160"/>
    <mergeCell ref="ES162:FE162"/>
    <mergeCell ref="A162:BW162"/>
    <mergeCell ref="BX162:CE162"/>
    <mergeCell ref="CF162:CR162"/>
    <mergeCell ref="CS162:DE162"/>
    <mergeCell ref="DF161:DR161"/>
    <mergeCell ref="DS161:EE161"/>
    <mergeCell ref="EF161:ER161"/>
    <mergeCell ref="ES161:FE161"/>
    <mergeCell ref="A161:BW161"/>
    <mergeCell ref="ES160:FE160"/>
    <mergeCell ref="A160:BW160"/>
    <mergeCell ref="BX160:CE160"/>
    <mergeCell ref="CF160:CR160"/>
    <mergeCell ref="CS160:DE160"/>
    <mergeCell ref="ES104:FE104"/>
    <mergeCell ref="A104:BW104"/>
    <mergeCell ref="BX104:CE104"/>
    <mergeCell ref="CF104:CR104"/>
    <mergeCell ref="CS104:DE104"/>
    <mergeCell ref="EF106:ER106"/>
    <mergeCell ref="ES106:FE106"/>
    <mergeCell ref="A106:BW106"/>
    <mergeCell ref="BX106:CE106"/>
    <mergeCell ref="CF106:CR106"/>
    <mergeCell ref="CS106:DE106"/>
    <mergeCell ref="EF102:ER102"/>
    <mergeCell ref="ES102:FE102"/>
    <mergeCell ref="A102:BW102"/>
    <mergeCell ref="BX102:CE102"/>
    <mergeCell ref="CF102:CR102"/>
    <mergeCell ref="CS102:DE102"/>
    <mergeCell ref="DF103:DR103"/>
    <mergeCell ref="DS103:EE103"/>
    <mergeCell ref="EF103:ER103"/>
    <mergeCell ref="ES103:FE103"/>
    <mergeCell ref="A103:BW103"/>
    <mergeCell ref="BX103:CE103"/>
    <mergeCell ref="CF103:CR103"/>
    <mergeCell ref="CS103:DE103"/>
    <mergeCell ref="DF106:DR106"/>
    <mergeCell ref="DS106:EE106"/>
    <mergeCell ref="CS105:DE105"/>
    <mergeCell ref="DF105:DR105"/>
    <mergeCell ref="DS105:EE105"/>
    <mergeCell ref="EF105:ER105"/>
    <mergeCell ref="ES105:FE105"/>
    <mergeCell ref="ES100:FE100"/>
    <mergeCell ref="A100:BW100"/>
    <mergeCell ref="BX100:CE100"/>
    <mergeCell ref="CF100:CR100"/>
    <mergeCell ref="CS100:DE100"/>
    <mergeCell ref="DF101:DR101"/>
    <mergeCell ref="DS101:EE101"/>
    <mergeCell ref="EF101:ER101"/>
    <mergeCell ref="ES101:FE101"/>
    <mergeCell ref="A101:BW101"/>
    <mergeCell ref="BX101:CE101"/>
    <mergeCell ref="CF101:CR101"/>
    <mergeCell ref="CS101:DE101"/>
    <mergeCell ref="DF98:DR98"/>
    <mergeCell ref="DS98:EE98"/>
    <mergeCell ref="EF98:ER98"/>
    <mergeCell ref="ES98:FE98"/>
    <mergeCell ref="A98:BW98"/>
    <mergeCell ref="BX98:CE98"/>
    <mergeCell ref="CF98:CR98"/>
    <mergeCell ref="CS98:DE98"/>
    <mergeCell ref="DF99:DR99"/>
    <mergeCell ref="DS99:EE99"/>
    <mergeCell ref="EF99:ER99"/>
    <mergeCell ref="ES99:FE99"/>
    <mergeCell ref="A99:BW99"/>
    <mergeCell ref="BX99:CE99"/>
    <mergeCell ref="CF99:CR99"/>
    <mergeCell ref="CS99:DE99"/>
    <mergeCell ref="ES96:FE96"/>
    <mergeCell ref="A96:BW96"/>
    <mergeCell ref="BX96:CE96"/>
    <mergeCell ref="CF96:CR96"/>
    <mergeCell ref="CS96:DE96"/>
    <mergeCell ref="DF97:DR97"/>
    <mergeCell ref="DS97:EE97"/>
    <mergeCell ref="EF97:ER97"/>
    <mergeCell ref="ES97:FE97"/>
    <mergeCell ref="A97:BW97"/>
    <mergeCell ref="BX97:CE97"/>
    <mergeCell ref="CF97:CR97"/>
    <mergeCell ref="CS97:DE97"/>
    <mergeCell ref="DF94:DR94"/>
    <mergeCell ref="DS94:EE94"/>
    <mergeCell ref="EF94:ER94"/>
    <mergeCell ref="ES94:FE94"/>
    <mergeCell ref="A94:BW94"/>
    <mergeCell ref="BX94:CE94"/>
    <mergeCell ref="CF94:CR94"/>
    <mergeCell ref="CS94:DE94"/>
    <mergeCell ref="DF95:DR95"/>
    <mergeCell ref="DS95:EE95"/>
    <mergeCell ref="EF95:ER95"/>
    <mergeCell ref="ES95:FE95"/>
    <mergeCell ref="A95:BW95"/>
    <mergeCell ref="BX95:CE95"/>
    <mergeCell ref="CF95:CR95"/>
    <mergeCell ref="CS95:DE95"/>
    <mergeCell ref="ES92:FE92"/>
    <mergeCell ref="A92:BW92"/>
    <mergeCell ref="BX92:CE92"/>
    <mergeCell ref="CF92:CR92"/>
    <mergeCell ref="CS92:DE92"/>
    <mergeCell ref="DF93:DR93"/>
    <mergeCell ref="DS93:EE93"/>
    <mergeCell ref="EF93:ER93"/>
    <mergeCell ref="ES93:FE93"/>
    <mergeCell ref="A93:BW93"/>
    <mergeCell ref="BX93:CE93"/>
    <mergeCell ref="CF93:CR93"/>
    <mergeCell ref="CS93:DE93"/>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87:DR87"/>
    <mergeCell ref="DS87:EE87"/>
    <mergeCell ref="EF87:ER87"/>
    <mergeCell ref="ES87:FE87"/>
    <mergeCell ref="A87:BW87"/>
    <mergeCell ref="BX87:CE87"/>
    <mergeCell ref="CF87:CR87"/>
    <mergeCell ref="CS87:DE87"/>
    <mergeCell ref="ES85:FE85"/>
    <mergeCell ref="A85:BW85"/>
    <mergeCell ref="BX85:CE85"/>
    <mergeCell ref="CF85:CR85"/>
    <mergeCell ref="CS85:DE85"/>
    <mergeCell ref="DF86:DR86"/>
    <mergeCell ref="DS86:EE86"/>
    <mergeCell ref="EF86:ER86"/>
    <mergeCell ref="ES86:FE86"/>
    <mergeCell ref="A86:BW86"/>
    <mergeCell ref="BX86:CE86"/>
    <mergeCell ref="CF86:CR86"/>
    <mergeCell ref="CS86:DE86"/>
    <mergeCell ref="DF83:DR83"/>
    <mergeCell ref="DS83:EE83"/>
    <mergeCell ref="EF83:ER83"/>
    <mergeCell ref="ES83:FE83"/>
    <mergeCell ref="A83:BW83"/>
    <mergeCell ref="BX83:CE83"/>
    <mergeCell ref="CF83:CR83"/>
    <mergeCell ref="CS83:DE83"/>
    <mergeCell ref="DF84:DR84"/>
    <mergeCell ref="DS84:EE84"/>
    <mergeCell ref="EF84:ER84"/>
    <mergeCell ref="ES84:FE84"/>
    <mergeCell ref="A84:BW84"/>
    <mergeCell ref="BX84:CE84"/>
    <mergeCell ref="CF84:CR84"/>
    <mergeCell ref="CS84:DE84"/>
    <mergeCell ref="ES81:FE81"/>
    <mergeCell ref="A81:BW81"/>
    <mergeCell ref="BX81:CE81"/>
    <mergeCell ref="CF81:CR81"/>
    <mergeCell ref="CS81:DE81"/>
    <mergeCell ref="DF82:DR82"/>
    <mergeCell ref="DS82:EE82"/>
    <mergeCell ref="EF82:ER82"/>
    <mergeCell ref="ES82:FE82"/>
    <mergeCell ref="A82:BW82"/>
    <mergeCell ref="BX82:CE82"/>
    <mergeCell ref="CF82:CR82"/>
    <mergeCell ref="CS82:DE82"/>
    <mergeCell ref="DF78:DR78"/>
    <mergeCell ref="DS78:EE78"/>
    <mergeCell ref="EF78:ER78"/>
    <mergeCell ref="ES78:FE78"/>
    <mergeCell ref="A78:BW78"/>
    <mergeCell ref="BX78:CE78"/>
    <mergeCell ref="CF78:CR78"/>
    <mergeCell ref="CS78:DE78"/>
    <mergeCell ref="DF80:DR80"/>
    <mergeCell ref="DS80:EE80"/>
    <mergeCell ref="EF80:ER80"/>
    <mergeCell ref="ES80:FE80"/>
    <mergeCell ref="A80:BW80"/>
    <mergeCell ref="BX80:CE80"/>
    <mergeCell ref="CF80:CR80"/>
    <mergeCell ref="CS80:DE80"/>
    <mergeCell ref="A79:BW79"/>
    <mergeCell ref="BX79:CE79"/>
    <mergeCell ref="CF79:CR79"/>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68:DR68"/>
    <mergeCell ref="DS68:EE68"/>
    <mergeCell ref="EF68:ER68"/>
    <mergeCell ref="ES68:FE68"/>
    <mergeCell ref="A68:BW68"/>
    <mergeCell ref="BX68:CE68"/>
    <mergeCell ref="CF68:CR68"/>
    <mergeCell ref="CS68:DE68"/>
    <mergeCell ref="DF72:DR72"/>
    <mergeCell ref="DS72:EE72"/>
    <mergeCell ref="EF72:ER72"/>
    <mergeCell ref="ES72:FE72"/>
    <mergeCell ref="A72:BW72"/>
    <mergeCell ref="BX72:CE72"/>
    <mergeCell ref="CF72:CR72"/>
    <mergeCell ref="CS72:DE72"/>
    <mergeCell ref="A70:BW70"/>
    <mergeCell ref="BX70:CE70"/>
    <mergeCell ref="CF70:CR70"/>
    <mergeCell ref="DS70:EE70"/>
    <mergeCell ref="EF70:ER70"/>
    <mergeCell ref="ES70:FE70"/>
    <mergeCell ref="A59:BW59"/>
    <mergeCell ref="A60:BW60"/>
    <mergeCell ref="BX59:CE59"/>
    <mergeCell ref="CF59:CR59"/>
    <mergeCell ref="BX60:CE60"/>
    <mergeCell ref="CF60:CR60"/>
    <mergeCell ref="EF59:ER59"/>
    <mergeCell ref="ES59:FE59"/>
    <mergeCell ref="CS60:DE60"/>
    <mergeCell ref="DF60:DR60"/>
    <mergeCell ref="DS60:EE60"/>
    <mergeCell ref="EF60:ER60"/>
    <mergeCell ref="ES60:FE60"/>
    <mergeCell ref="CS59:DE59"/>
    <mergeCell ref="DF59:DR59"/>
    <mergeCell ref="DS59:EE59"/>
    <mergeCell ref="A66:BW66"/>
    <mergeCell ref="BX66:CE66"/>
    <mergeCell ref="CF66:CR66"/>
    <mergeCell ref="CS66:DE66"/>
    <mergeCell ref="DF66:DR66"/>
    <mergeCell ref="DS66:EE66"/>
    <mergeCell ref="EF66:ER66"/>
    <mergeCell ref="ES66:FE66"/>
    <mergeCell ref="A61:BW61"/>
    <mergeCell ref="BX61:CE61"/>
    <mergeCell ref="CF61:CR61"/>
    <mergeCell ref="CS61:DE61"/>
    <mergeCell ref="DF61:DR61"/>
    <mergeCell ref="A58:BW58"/>
    <mergeCell ref="BX58:CE58"/>
    <mergeCell ref="CF58:CR58"/>
    <mergeCell ref="CS58:DE58"/>
    <mergeCell ref="DF58:DR58"/>
    <mergeCell ref="DS58:EE58"/>
    <mergeCell ref="EF58:ER58"/>
    <mergeCell ref="ES58:FE58"/>
    <mergeCell ref="ES56:FE56"/>
    <mergeCell ref="A56:BW56"/>
    <mergeCell ref="BX56:CE56"/>
    <mergeCell ref="CF56:CR56"/>
    <mergeCell ref="CS56:DE56"/>
    <mergeCell ref="DF57:DR57"/>
    <mergeCell ref="DS57:EE57"/>
    <mergeCell ref="EF57:ER57"/>
    <mergeCell ref="ES57:FE57"/>
    <mergeCell ref="A57:BW57"/>
    <mergeCell ref="BX57:CE57"/>
    <mergeCell ref="CF57:CR57"/>
    <mergeCell ref="CS57:DE57"/>
    <mergeCell ref="DF56:DR56"/>
    <mergeCell ref="DS56:EE56"/>
    <mergeCell ref="EF56:ER56"/>
    <mergeCell ref="ES54:FE55"/>
    <mergeCell ref="A54:BW54"/>
    <mergeCell ref="BX54:CE55"/>
    <mergeCell ref="CF54:CR55"/>
    <mergeCell ref="CS54:DE55"/>
    <mergeCell ref="A55:BW55"/>
    <mergeCell ref="DF54:DR55"/>
    <mergeCell ref="DS54:EE55"/>
    <mergeCell ref="EF54:ER55"/>
    <mergeCell ref="DF53:DR53"/>
    <mergeCell ref="DS53:EE53"/>
    <mergeCell ref="EF53:ER53"/>
    <mergeCell ref="ES53:FE53"/>
    <mergeCell ref="A53:BW53"/>
    <mergeCell ref="BX53:CE53"/>
    <mergeCell ref="CF53:CR53"/>
    <mergeCell ref="CS53:DE53"/>
    <mergeCell ref="ES49:FE50"/>
    <mergeCell ref="A49:BW49"/>
    <mergeCell ref="BX49:CE50"/>
    <mergeCell ref="CS49:DE50"/>
    <mergeCell ref="A50:BW50"/>
    <mergeCell ref="DF52:DR52"/>
    <mergeCell ref="DS52:EE52"/>
    <mergeCell ref="EF52:ER52"/>
    <mergeCell ref="ES52:FE52"/>
    <mergeCell ref="A52:BW52"/>
    <mergeCell ref="BX52:CE52"/>
    <mergeCell ref="CF52:CR52"/>
    <mergeCell ref="CS52:DE52"/>
    <mergeCell ref="DF49:DR50"/>
    <mergeCell ref="DS49:EE50"/>
    <mergeCell ref="EF49:ER50"/>
    <mergeCell ref="CF50:CR50"/>
    <mergeCell ref="CF49:CR49"/>
    <mergeCell ref="ES48:FE48"/>
    <mergeCell ref="A48:BW48"/>
    <mergeCell ref="BX48:CE48"/>
    <mergeCell ref="CF48:CR48"/>
    <mergeCell ref="CS48:DE48"/>
    <mergeCell ref="DF46:DR47"/>
    <mergeCell ref="DS46:EE47"/>
    <mergeCell ref="EF46:ER47"/>
    <mergeCell ref="ES46:FE47"/>
    <mergeCell ref="A46:BW46"/>
    <mergeCell ref="BX46:CE47"/>
    <mergeCell ref="CF46:CR47"/>
    <mergeCell ref="CS46:DE47"/>
    <mergeCell ref="A47:BW47"/>
    <mergeCell ref="DF48:DR48"/>
    <mergeCell ref="DS48:EE48"/>
    <mergeCell ref="EF48:ER48"/>
    <mergeCell ref="EF42:ER42"/>
    <mergeCell ref="ES42:FE42"/>
    <mergeCell ref="A43:BW43"/>
    <mergeCell ref="BX43:CE44"/>
    <mergeCell ref="CF43:CR44"/>
    <mergeCell ref="CS43:DE44"/>
    <mergeCell ref="A44:BW44"/>
    <mergeCell ref="DF45:DR45"/>
    <mergeCell ref="DS45:EE45"/>
    <mergeCell ref="EF45:ER45"/>
    <mergeCell ref="ES45:FE45"/>
    <mergeCell ref="A45:BW45"/>
    <mergeCell ref="BX45:CE45"/>
    <mergeCell ref="CF45:CR45"/>
    <mergeCell ref="CS45:DE45"/>
    <mergeCell ref="DF43:DR44"/>
    <mergeCell ref="DS43:EE44"/>
    <mergeCell ref="EF43:ER44"/>
    <mergeCell ref="ES43:FE44"/>
    <mergeCell ref="ES36:FE37"/>
    <mergeCell ref="DF38:DR38"/>
    <mergeCell ref="DS38:EE38"/>
    <mergeCell ref="EF38:ER38"/>
    <mergeCell ref="ES38:FE38"/>
    <mergeCell ref="ES39:FE39"/>
    <mergeCell ref="ES41:FE41"/>
    <mergeCell ref="EF41:ER41"/>
    <mergeCell ref="DF39:DR39"/>
    <mergeCell ref="DS39:EE39"/>
    <mergeCell ref="DF36:DR37"/>
    <mergeCell ref="DS36:EE37"/>
    <mergeCell ref="EF36:ER37"/>
    <mergeCell ref="EF39:ER39"/>
    <mergeCell ref="A36:BW36"/>
    <mergeCell ref="A37:BW37"/>
    <mergeCell ref="A41:BW41"/>
    <mergeCell ref="BX41:CE41"/>
    <mergeCell ref="CF41:CR41"/>
    <mergeCell ref="CS41:DE41"/>
    <mergeCell ref="CS39:DE39"/>
    <mergeCell ref="CF39:CR39"/>
    <mergeCell ref="ES40:FE40"/>
    <mergeCell ref="DF40:DR40"/>
    <mergeCell ref="DS40:EE40"/>
    <mergeCell ref="EF40:ER40"/>
    <mergeCell ref="BX36:CE37"/>
    <mergeCell ref="CF36:CR37"/>
    <mergeCell ref="CS36:DE37"/>
    <mergeCell ref="A39:BW39"/>
    <mergeCell ref="BX39:CE39"/>
    <mergeCell ref="A38:BW38"/>
    <mergeCell ref="BX38:CE38"/>
    <mergeCell ref="CF38:CR38"/>
    <mergeCell ref="CS38:DE38"/>
    <mergeCell ref="A40:BW40"/>
    <mergeCell ref="BX40:CE40"/>
    <mergeCell ref="CF40:CR40"/>
    <mergeCell ref="CS40:DE40"/>
    <mergeCell ref="DF33:DR33"/>
    <mergeCell ref="DF41:DR41"/>
    <mergeCell ref="DS41:EE41"/>
    <mergeCell ref="A42:BW42"/>
    <mergeCell ref="BX42:CE42"/>
    <mergeCell ref="CF42:CR42"/>
    <mergeCell ref="CS42:DE42"/>
    <mergeCell ref="DF42:DR42"/>
    <mergeCell ref="DS42:EE42"/>
    <mergeCell ref="DS33:EE33"/>
    <mergeCell ref="EF33:ER33"/>
    <mergeCell ref="ES35:FE35"/>
    <mergeCell ref="A35:BW35"/>
    <mergeCell ref="BX35:CE35"/>
    <mergeCell ref="CF35:CR35"/>
    <mergeCell ref="CS35:DE35"/>
    <mergeCell ref="DF34:DR34"/>
    <mergeCell ref="DS34:EE34"/>
    <mergeCell ref="EF34:ER34"/>
    <mergeCell ref="ES34:FE34"/>
    <mergeCell ref="A34:BW34"/>
    <mergeCell ref="DF35:DR35"/>
    <mergeCell ref="DS35:EE35"/>
    <mergeCell ref="EF35:ER35"/>
    <mergeCell ref="ES33:FE33"/>
    <mergeCell ref="A33:BW33"/>
    <mergeCell ref="BX33:CE33"/>
    <mergeCell ref="CF33:CR33"/>
    <mergeCell ref="CS33:DE33"/>
    <mergeCell ref="BX34:CE34"/>
    <mergeCell ref="CF34:CR34"/>
    <mergeCell ref="CS34:DE34"/>
    <mergeCell ref="A32:BW32"/>
    <mergeCell ref="BX32:CE32"/>
    <mergeCell ref="CF32:CR32"/>
    <mergeCell ref="CS32:DE32"/>
    <mergeCell ref="EF29:EK29"/>
    <mergeCell ref="EL29:EN29"/>
    <mergeCell ref="EO29:ER29"/>
    <mergeCell ref="EF30:ER30"/>
    <mergeCell ref="DS29:DX29"/>
    <mergeCell ref="DS30:EE30"/>
    <mergeCell ref="DF30:DR30"/>
    <mergeCell ref="DF29:DK29"/>
    <mergeCell ref="DO29:DR29"/>
    <mergeCell ref="DL29:DN29"/>
    <mergeCell ref="A28:BW30"/>
    <mergeCell ref="BX28:CE30"/>
    <mergeCell ref="CF28:CR30"/>
    <mergeCell ref="CS28:DE30"/>
    <mergeCell ref="DF28:FE28"/>
    <mergeCell ref="DF32:DR32"/>
    <mergeCell ref="DS32:EE32"/>
    <mergeCell ref="EF32:ER32"/>
    <mergeCell ref="DY29:EA29"/>
    <mergeCell ref="EB29:EE29"/>
    <mergeCell ref="ES32:FE32"/>
    <mergeCell ref="ES29:FE30"/>
    <mergeCell ref="A31:BW31"/>
    <mergeCell ref="BX31:CE31"/>
    <mergeCell ref="CF31:CR31"/>
    <mergeCell ref="CS31:DE31"/>
    <mergeCell ref="DF31:DR31"/>
    <mergeCell ref="DS31:EE31"/>
    <mergeCell ref="CS15:CU15"/>
    <mergeCell ref="ES16:FE17"/>
    <mergeCell ref="EL11:FE11"/>
    <mergeCell ref="DW11:EI11"/>
    <mergeCell ref="DW6:FE6"/>
    <mergeCell ref="DB1:FE1"/>
    <mergeCell ref="DB4:FE4"/>
    <mergeCell ref="DB2:FE2"/>
    <mergeCell ref="DW7:FE7"/>
    <mergeCell ref="DW8:FE8"/>
    <mergeCell ref="DW9:FE9"/>
    <mergeCell ref="DW10:FE10"/>
    <mergeCell ref="DW12:EI12"/>
    <mergeCell ref="EL12:FE12"/>
    <mergeCell ref="DW13:DX13"/>
    <mergeCell ref="DY13:EA13"/>
    <mergeCell ref="EB13:EC13"/>
    <mergeCell ref="EE13:ES13"/>
    <mergeCell ref="ET13:EV13"/>
    <mergeCell ref="EW13:EY13"/>
    <mergeCell ref="EF31:ER31"/>
    <mergeCell ref="ES31:FE31"/>
    <mergeCell ref="A19:AA19"/>
    <mergeCell ref="AB20:DP20"/>
    <mergeCell ref="K23:DP23"/>
    <mergeCell ref="ES22:FE22"/>
    <mergeCell ref="BI16:CD16"/>
    <mergeCell ref="AY16:BE16"/>
    <mergeCell ref="BF16:BH16"/>
    <mergeCell ref="CE16:CG16"/>
    <mergeCell ref="ES24:FE24"/>
    <mergeCell ref="A26:FE26"/>
    <mergeCell ref="ES18:FE18"/>
    <mergeCell ref="ES19:FE19"/>
    <mergeCell ref="ES20:FE20"/>
    <mergeCell ref="ES21:FE21"/>
    <mergeCell ref="BK18:BM18"/>
    <mergeCell ref="BN18:BO18"/>
    <mergeCell ref="BQ18:CE18"/>
    <mergeCell ref="CF18:CH18"/>
    <mergeCell ref="CI18:CK18"/>
    <mergeCell ref="BG18:BJ18"/>
    <mergeCell ref="CH16:CL16"/>
    <mergeCell ref="CP16:CX16"/>
    <mergeCell ref="CM16:CO16"/>
    <mergeCell ref="ES23:FE23"/>
  </mergeCells>
  <pageMargins left="0.23622047244094491" right="0.23622047244094491" top="0.74803149606299213" bottom="0.74803149606299213" header="0.31496062992125984" footer="0.31496062992125984"/>
  <pageSetup paperSize="9" scale="74" fitToHeight="4"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37" max="160" man="1"/>
    <brk id="70" max="160" man="1"/>
    <brk id="97" max="160" man="1"/>
    <brk id="146"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O59"/>
  <sheetViews>
    <sheetView view="pageBreakPreview" zoomScale="110" zoomScaleNormal="120" zoomScaleSheetLayoutView="110" workbookViewId="0">
      <selection activeCell="EF18" sqref="EF18:ER18"/>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2" width="0.85546875" style="1"/>
    <col min="163" max="163" width="7.42578125" style="1" customWidth="1"/>
    <col min="164" max="164" width="9.7109375" style="1" customWidth="1"/>
    <col min="165" max="165" width="1" style="1" customWidth="1"/>
    <col min="166" max="166" width="19.85546875" style="1" customWidth="1"/>
    <col min="167" max="16384" width="0.85546875" style="1"/>
  </cols>
  <sheetData>
    <row r="1" spans="1:171" s="7" customFormat="1" ht="13.5" customHeight="1" x14ac:dyDescent="0.15">
      <c r="B1" s="241" t="s">
        <v>208</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c r="DV1" s="241"/>
      <c r="DW1" s="241"/>
      <c r="DX1" s="241"/>
      <c r="DY1" s="241"/>
      <c r="DZ1" s="241"/>
      <c r="EA1" s="241"/>
      <c r="EB1" s="241"/>
      <c r="EC1" s="241"/>
      <c r="ED1" s="241"/>
      <c r="EE1" s="241"/>
      <c r="EF1" s="241"/>
      <c r="EG1" s="241"/>
      <c r="EH1" s="241"/>
      <c r="EI1" s="241"/>
      <c r="EJ1" s="241"/>
      <c r="EK1" s="241"/>
      <c r="EL1" s="241"/>
      <c r="EM1" s="241"/>
      <c r="EN1" s="241"/>
      <c r="EO1" s="241"/>
      <c r="EP1" s="241"/>
      <c r="EQ1" s="241"/>
      <c r="ER1" s="241"/>
      <c r="ES1" s="241"/>
      <c r="ET1" s="241"/>
      <c r="EU1" s="241"/>
      <c r="EV1" s="241"/>
      <c r="EW1" s="241"/>
      <c r="EX1" s="241"/>
      <c r="EY1" s="241"/>
      <c r="EZ1" s="241"/>
      <c r="FA1" s="241"/>
      <c r="FB1" s="241"/>
      <c r="FC1" s="241"/>
      <c r="FD1" s="241"/>
    </row>
    <row r="3" spans="1:171" ht="11.25" customHeight="1" x14ac:dyDescent="0.2">
      <c r="A3" s="279" t="s">
        <v>202</v>
      </c>
      <c r="B3" s="279"/>
      <c r="C3" s="279"/>
      <c r="D3" s="279"/>
      <c r="E3" s="279"/>
      <c r="F3" s="279"/>
      <c r="G3" s="279"/>
      <c r="H3" s="280"/>
      <c r="I3" s="250" t="s">
        <v>1</v>
      </c>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1"/>
      <c r="CN3" s="278" t="s">
        <v>203</v>
      </c>
      <c r="CO3" s="279"/>
      <c r="CP3" s="279"/>
      <c r="CQ3" s="279"/>
      <c r="CR3" s="279"/>
      <c r="CS3" s="279"/>
      <c r="CT3" s="279"/>
      <c r="CU3" s="280"/>
      <c r="CV3" s="278" t="s">
        <v>204</v>
      </c>
      <c r="CW3" s="279"/>
      <c r="CX3" s="279"/>
      <c r="CY3" s="279"/>
      <c r="CZ3" s="279"/>
      <c r="DA3" s="279"/>
      <c r="DB3" s="279"/>
      <c r="DC3" s="279"/>
      <c r="DD3" s="279"/>
      <c r="DE3" s="280"/>
      <c r="DF3" s="417" t="s">
        <v>10</v>
      </c>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c r="ES3" s="418"/>
      <c r="ET3" s="418"/>
      <c r="EU3" s="418"/>
      <c r="EV3" s="418"/>
      <c r="EW3" s="418"/>
      <c r="EX3" s="418"/>
      <c r="EY3" s="418"/>
      <c r="EZ3" s="418"/>
      <c r="FA3" s="418"/>
      <c r="FB3" s="418"/>
      <c r="FC3" s="418"/>
      <c r="FD3" s="418"/>
      <c r="FE3" s="418"/>
    </row>
    <row r="4" spans="1:171" ht="11.25" customHeight="1" x14ac:dyDescent="0.2">
      <c r="A4" s="282"/>
      <c r="B4" s="282"/>
      <c r="C4" s="282"/>
      <c r="D4" s="282"/>
      <c r="E4" s="282"/>
      <c r="F4" s="282"/>
      <c r="G4" s="282"/>
      <c r="H4" s="28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4"/>
      <c r="CN4" s="281"/>
      <c r="CO4" s="282"/>
      <c r="CP4" s="282"/>
      <c r="CQ4" s="282"/>
      <c r="CR4" s="282"/>
      <c r="CS4" s="282"/>
      <c r="CT4" s="282"/>
      <c r="CU4" s="283"/>
      <c r="CV4" s="281"/>
      <c r="CW4" s="282"/>
      <c r="CX4" s="282"/>
      <c r="CY4" s="282"/>
      <c r="CZ4" s="282"/>
      <c r="DA4" s="282"/>
      <c r="DB4" s="282"/>
      <c r="DC4" s="282"/>
      <c r="DD4" s="282"/>
      <c r="DE4" s="283"/>
      <c r="DF4" s="268" t="s">
        <v>4</v>
      </c>
      <c r="DG4" s="269"/>
      <c r="DH4" s="269"/>
      <c r="DI4" s="269"/>
      <c r="DJ4" s="269"/>
      <c r="DK4" s="269"/>
      <c r="DL4" s="270" t="s">
        <v>296</v>
      </c>
      <c r="DM4" s="270"/>
      <c r="DN4" s="270"/>
      <c r="DO4" s="271" t="s">
        <v>5</v>
      </c>
      <c r="DP4" s="271"/>
      <c r="DQ4" s="271"/>
      <c r="DR4" s="272"/>
      <c r="DS4" s="268" t="s">
        <v>4</v>
      </c>
      <c r="DT4" s="269"/>
      <c r="DU4" s="269"/>
      <c r="DV4" s="269"/>
      <c r="DW4" s="269"/>
      <c r="DX4" s="269"/>
      <c r="DY4" s="270" t="s">
        <v>495</v>
      </c>
      <c r="DZ4" s="270"/>
      <c r="EA4" s="270"/>
      <c r="EB4" s="271" t="s">
        <v>5</v>
      </c>
      <c r="EC4" s="271"/>
      <c r="ED4" s="271"/>
      <c r="EE4" s="272"/>
      <c r="EF4" s="268" t="s">
        <v>4</v>
      </c>
      <c r="EG4" s="269"/>
      <c r="EH4" s="269"/>
      <c r="EI4" s="269"/>
      <c r="EJ4" s="269"/>
      <c r="EK4" s="269"/>
      <c r="EL4" s="270" t="s">
        <v>525</v>
      </c>
      <c r="EM4" s="270"/>
      <c r="EN4" s="270"/>
      <c r="EO4" s="271" t="s">
        <v>5</v>
      </c>
      <c r="EP4" s="271"/>
      <c r="EQ4" s="271"/>
      <c r="ER4" s="272"/>
      <c r="ES4" s="278" t="s">
        <v>9</v>
      </c>
      <c r="ET4" s="279"/>
      <c r="EU4" s="279"/>
      <c r="EV4" s="279"/>
      <c r="EW4" s="279"/>
      <c r="EX4" s="279"/>
      <c r="EY4" s="279"/>
      <c r="EZ4" s="279"/>
      <c r="FA4" s="279"/>
      <c r="FB4" s="279"/>
      <c r="FC4" s="279"/>
      <c r="FD4" s="279"/>
      <c r="FE4" s="279"/>
    </row>
    <row r="5" spans="1:171" ht="39" customHeight="1" x14ac:dyDescent="0.2">
      <c r="A5" s="285"/>
      <c r="B5" s="285"/>
      <c r="C5" s="285"/>
      <c r="D5" s="285"/>
      <c r="E5" s="285"/>
      <c r="F5" s="285"/>
      <c r="G5" s="285"/>
      <c r="H5" s="28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7"/>
      <c r="CN5" s="284"/>
      <c r="CO5" s="285"/>
      <c r="CP5" s="285"/>
      <c r="CQ5" s="285"/>
      <c r="CR5" s="285"/>
      <c r="CS5" s="285"/>
      <c r="CT5" s="285"/>
      <c r="CU5" s="286"/>
      <c r="CV5" s="284"/>
      <c r="CW5" s="285"/>
      <c r="CX5" s="285"/>
      <c r="CY5" s="285"/>
      <c r="CZ5" s="285"/>
      <c r="DA5" s="285"/>
      <c r="DB5" s="285"/>
      <c r="DC5" s="285"/>
      <c r="DD5" s="285"/>
      <c r="DE5" s="286"/>
      <c r="DF5" s="273" t="s">
        <v>205</v>
      </c>
      <c r="DG5" s="274"/>
      <c r="DH5" s="274"/>
      <c r="DI5" s="274"/>
      <c r="DJ5" s="274"/>
      <c r="DK5" s="274"/>
      <c r="DL5" s="274"/>
      <c r="DM5" s="274"/>
      <c r="DN5" s="274"/>
      <c r="DO5" s="274"/>
      <c r="DP5" s="274"/>
      <c r="DQ5" s="274"/>
      <c r="DR5" s="275"/>
      <c r="DS5" s="273" t="s">
        <v>206</v>
      </c>
      <c r="DT5" s="274"/>
      <c r="DU5" s="274"/>
      <c r="DV5" s="274"/>
      <c r="DW5" s="274"/>
      <c r="DX5" s="274"/>
      <c r="DY5" s="274"/>
      <c r="DZ5" s="274"/>
      <c r="EA5" s="274"/>
      <c r="EB5" s="274"/>
      <c r="EC5" s="274"/>
      <c r="ED5" s="274"/>
      <c r="EE5" s="275"/>
      <c r="EF5" s="273" t="s">
        <v>207</v>
      </c>
      <c r="EG5" s="274"/>
      <c r="EH5" s="274"/>
      <c r="EI5" s="274"/>
      <c r="EJ5" s="274"/>
      <c r="EK5" s="274"/>
      <c r="EL5" s="274"/>
      <c r="EM5" s="274"/>
      <c r="EN5" s="274"/>
      <c r="EO5" s="274"/>
      <c r="EP5" s="274"/>
      <c r="EQ5" s="274"/>
      <c r="ER5" s="275"/>
      <c r="ES5" s="284"/>
      <c r="ET5" s="285"/>
      <c r="EU5" s="285"/>
      <c r="EV5" s="285"/>
      <c r="EW5" s="285"/>
      <c r="EX5" s="285"/>
      <c r="EY5" s="285"/>
      <c r="EZ5" s="285"/>
      <c r="FA5" s="285"/>
      <c r="FB5" s="285"/>
      <c r="FC5" s="285"/>
      <c r="FD5" s="285"/>
      <c r="FE5" s="285"/>
    </row>
    <row r="6" spans="1:171" ht="12" thickBot="1" x14ac:dyDescent="0.25">
      <c r="A6" s="295" t="s">
        <v>11</v>
      </c>
      <c r="B6" s="295"/>
      <c r="C6" s="295"/>
      <c r="D6" s="295"/>
      <c r="E6" s="295"/>
      <c r="F6" s="295"/>
      <c r="G6" s="295"/>
      <c r="H6" s="296"/>
      <c r="I6" s="295" t="s">
        <v>12</v>
      </c>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6"/>
      <c r="CN6" s="226" t="s">
        <v>13</v>
      </c>
      <c r="CO6" s="227"/>
      <c r="CP6" s="227"/>
      <c r="CQ6" s="227"/>
      <c r="CR6" s="227"/>
      <c r="CS6" s="227"/>
      <c r="CT6" s="227"/>
      <c r="CU6" s="228"/>
      <c r="CV6" s="226" t="s">
        <v>14</v>
      </c>
      <c r="CW6" s="227"/>
      <c r="CX6" s="227"/>
      <c r="CY6" s="227"/>
      <c r="CZ6" s="227"/>
      <c r="DA6" s="227"/>
      <c r="DB6" s="227"/>
      <c r="DC6" s="227"/>
      <c r="DD6" s="227"/>
      <c r="DE6" s="228"/>
      <c r="DF6" s="226" t="s">
        <v>15</v>
      </c>
      <c r="DG6" s="227"/>
      <c r="DH6" s="227"/>
      <c r="DI6" s="227"/>
      <c r="DJ6" s="227"/>
      <c r="DK6" s="227"/>
      <c r="DL6" s="227"/>
      <c r="DM6" s="227"/>
      <c r="DN6" s="227"/>
      <c r="DO6" s="227"/>
      <c r="DP6" s="227"/>
      <c r="DQ6" s="227"/>
      <c r="DR6" s="228"/>
      <c r="DS6" s="226" t="s">
        <v>16</v>
      </c>
      <c r="DT6" s="227"/>
      <c r="DU6" s="227"/>
      <c r="DV6" s="227"/>
      <c r="DW6" s="227"/>
      <c r="DX6" s="227"/>
      <c r="DY6" s="227"/>
      <c r="DZ6" s="227"/>
      <c r="EA6" s="227"/>
      <c r="EB6" s="227"/>
      <c r="EC6" s="227"/>
      <c r="ED6" s="227"/>
      <c r="EE6" s="228"/>
      <c r="EF6" s="226" t="s">
        <v>17</v>
      </c>
      <c r="EG6" s="227"/>
      <c r="EH6" s="227"/>
      <c r="EI6" s="227"/>
      <c r="EJ6" s="227"/>
      <c r="EK6" s="227"/>
      <c r="EL6" s="227"/>
      <c r="EM6" s="227"/>
      <c r="EN6" s="227"/>
      <c r="EO6" s="227"/>
      <c r="EP6" s="227"/>
      <c r="EQ6" s="227"/>
      <c r="ER6" s="228"/>
      <c r="ES6" s="226" t="s">
        <v>18</v>
      </c>
      <c r="ET6" s="227"/>
      <c r="EU6" s="227"/>
      <c r="EV6" s="227"/>
      <c r="EW6" s="227"/>
      <c r="EX6" s="227"/>
      <c r="EY6" s="227"/>
      <c r="EZ6" s="227"/>
      <c r="FA6" s="227"/>
      <c r="FB6" s="227"/>
      <c r="FC6" s="227"/>
      <c r="FD6" s="227"/>
      <c r="FE6" s="227"/>
    </row>
    <row r="7" spans="1:171" ht="12.75" customHeight="1" x14ac:dyDescent="0.2">
      <c r="A7" s="309">
        <v>1</v>
      </c>
      <c r="B7" s="309"/>
      <c r="C7" s="309"/>
      <c r="D7" s="309"/>
      <c r="E7" s="309"/>
      <c r="F7" s="309"/>
      <c r="G7" s="309"/>
      <c r="H7" s="310"/>
      <c r="I7" s="419" t="s">
        <v>209</v>
      </c>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420" t="s">
        <v>210</v>
      </c>
      <c r="CO7" s="421"/>
      <c r="CP7" s="421"/>
      <c r="CQ7" s="421"/>
      <c r="CR7" s="421"/>
      <c r="CS7" s="421"/>
      <c r="CT7" s="421"/>
      <c r="CU7" s="422"/>
      <c r="CV7" s="267" t="s">
        <v>48</v>
      </c>
      <c r="CW7" s="243"/>
      <c r="CX7" s="243"/>
      <c r="CY7" s="243"/>
      <c r="CZ7" s="243"/>
      <c r="DA7" s="243"/>
      <c r="DB7" s="243"/>
      <c r="DC7" s="243"/>
      <c r="DD7" s="243"/>
      <c r="DE7" s="266"/>
      <c r="DF7" s="423">
        <f>стр.1_4!DF101</f>
        <v>8345858.1100000003</v>
      </c>
      <c r="DG7" s="424"/>
      <c r="DH7" s="424"/>
      <c r="DI7" s="424"/>
      <c r="DJ7" s="424"/>
      <c r="DK7" s="424"/>
      <c r="DL7" s="424"/>
      <c r="DM7" s="424"/>
      <c r="DN7" s="424"/>
      <c r="DO7" s="424"/>
      <c r="DP7" s="424"/>
      <c r="DQ7" s="424"/>
      <c r="DR7" s="425"/>
      <c r="DS7" s="423">
        <f>стр.1_4!DS101</f>
        <v>4853887.7300000004</v>
      </c>
      <c r="DT7" s="424"/>
      <c r="DU7" s="424"/>
      <c r="DV7" s="424"/>
      <c r="DW7" s="424"/>
      <c r="DX7" s="424"/>
      <c r="DY7" s="424"/>
      <c r="DZ7" s="424"/>
      <c r="EA7" s="424"/>
      <c r="EB7" s="424"/>
      <c r="EC7" s="424"/>
      <c r="ED7" s="424"/>
      <c r="EE7" s="425"/>
      <c r="EF7" s="423">
        <f>стр.1_4!EF101</f>
        <v>5030322.7300000004</v>
      </c>
      <c r="EG7" s="424"/>
      <c r="EH7" s="424"/>
      <c r="EI7" s="424"/>
      <c r="EJ7" s="424"/>
      <c r="EK7" s="424"/>
      <c r="EL7" s="424"/>
      <c r="EM7" s="424"/>
      <c r="EN7" s="424"/>
      <c r="EO7" s="424"/>
      <c r="EP7" s="424"/>
      <c r="EQ7" s="424"/>
      <c r="ER7" s="425"/>
      <c r="ES7" s="291"/>
      <c r="ET7" s="292"/>
      <c r="EU7" s="292"/>
      <c r="EV7" s="292"/>
      <c r="EW7" s="292"/>
      <c r="EX7" s="292"/>
      <c r="EY7" s="292"/>
      <c r="EZ7" s="292"/>
      <c r="FA7" s="292"/>
      <c r="FB7" s="292"/>
      <c r="FC7" s="292"/>
      <c r="FD7" s="292"/>
      <c r="FE7" s="293"/>
    </row>
    <row r="8" spans="1:171" ht="90" customHeight="1" x14ac:dyDescent="0.2">
      <c r="A8" s="234" t="s">
        <v>211</v>
      </c>
      <c r="B8" s="234"/>
      <c r="C8" s="234"/>
      <c r="D8" s="234"/>
      <c r="E8" s="234"/>
      <c r="F8" s="234"/>
      <c r="G8" s="234"/>
      <c r="H8" s="305"/>
      <c r="I8" s="429" t="s">
        <v>213</v>
      </c>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233" t="s">
        <v>212</v>
      </c>
      <c r="CO8" s="234"/>
      <c r="CP8" s="234"/>
      <c r="CQ8" s="234"/>
      <c r="CR8" s="234"/>
      <c r="CS8" s="234"/>
      <c r="CT8" s="234"/>
      <c r="CU8" s="305"/>
      <c r="CV8" s="306" t="s">
        <v>48</v>
      </c>
      <c r="CW8" s="234"/>
      <c r="CX8" s="234"/>
      <c r="CY8" s="234"/>
      <c r="CZ8" s="234"/>
      <c r="DA8" s="234"/>
      <c r="DB8" s="234"/>
      <c r="DC8" s="234"/>
      <c r="DD8" s="234"/>
      <c r="DE8" s="305"/>
      <c r="DF8" s="426"/>
      <c r="DG8" s="427"/>
      <c r="DH8" s="427"/>
      <c r="DI8" s="427"/>
      <c r="DJ8" s="427"/>
      <c r="DK8" s="427"/>
      <c r="DL8" s="427"/>
      <c r="DM8" s="427"/>
      <c r="DN8" s="427"/>
      <c r="DO8" s="427"/>
      <c r="DP8" s="427"/>
      <c r="DQ8" s="427"/>
      <c r="DR8" s="428"/>
      <c r="DS8" s="426"/>
      <c r="DT8" s="427"/>
      <c r="DU8" s="427"/>
      <c r="DV8" s="427"/>
      <c r="DW8" s="427"/>
      <c r="DX8" s="427"/>
      <c r="DY8" s="427"/>
      <c r="DZ8" s="427"/>
      <c r="EA8" s="427"/>
      <c r="EB8" s="427"/>
      <c r="EC8" s="427"/>
      <c r="ED8" s="427"/>
      <c r="EE8" s="428"/>
      <c r="EF8" s="426"/>
      <c r="EG8" s="427"/>
      <c r="EH8" s="427"/>
      <c r="EI8" s="427"/>
      <c r="EJ8" s="427"/>
      <c r="EK8" s="427"/>
      <c r="EL8" s="427"/>
      <c r="EM8" s="427"/>
      <c r="EN8" s="427"/>
      <c r="EO8" s="427"/>
      <c r="EP8" s="427"/>
      <c r="EQ8" s="427"/>
      <c r="ER8" s="428"/>
      <c r="ES8" s="300"/>
      <c r="ET8" s="301"/>
      <c r="EU8" s="301"/>
      <c r="EV8" s="301"/>
      <c r="EW8" s="301"/>
      <c r="EX8" s="301"/>
      <c r="EY8" s="301"/>
      <c r="EZ8" s="301"/>
      <c r="FA8" s="301"/>
      <c r="FB8" s="301"/>
      <c r="FC8" s="301"/>
      <c r="FD8" s="301"/>
      <c r="FE8" s="302"/>
      <c r="FG8" s="416"/>
      <c r="FH8" s="416"/>
    </row>
    <row r="9" spans="1:171" ht="24" customHeight="1" x14ac:dyDescent="0.2">
      <c r="A9" s="234" t="s">
        <v>214</v>
      </c>
      <c r="B9" s="234"/>
      <c r="C9" s="234"/>
      <c r="D9" s="234"/>
      <c r="E9" s="234"/>
      <c r="F9" s="234"/>
      <c r="G9" s="234"/>
      <c r="H9" s="305"/>
      <c r="I9" s="429" t="s">
        <v>216</v>
      </c>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233" t="s">
        <v>215</v>
      </c>
      <c r="CO9" s="234"/>
      <c r="CP9" s="234"/>
      <c r="CQ9" s="234"/>
      <c r="CR9" s="234"/>
      <c r="CS9" s="234"/>
      <c r="CT9" s="234"/>
      <c r="CU9" s="305"/>
      <c r="CV9" s="306" t="s">
        <v>48</v>
      </c>
      <c r="CW9" s="234"/>
      <c r="CX9" s="234"/>
      <c r="CY9" s="234"/>
      <c r="CZ9" s="234"/>
      <c r="DA9" s="234"/>
      <c r="DB9" s="234"/>
      <c r="DC9" s="234"/>
      <c r="DD9" s="234"/>
      <c r="DE9" s="305"/>
      <c r="DF9" s="426"/>
      <c r="DG9" s="427"/>
      <c r="DH9" s="427"/>
      <c r="DI9" s="427"/>
      <c r="DJ9" s="427"/>
      <c r="DK9" s="427"/>
      <c r="DL9" s="427"/>
      <c r="DM9" s="427"/>
      <c r="DN9" s="427"/>
      <c r="DO9" s="427"/>
      <c r="DP9" s="427"/>
      <c r="DQ9" s="427"/>
      <c r="DR9" s="428"/>
      <c r="DS9" s="426"/>
      <c r="DT9" s="427"/>
      <c r="DU9" s="427"/>
      <c r="DV9" s="427"/>
      <c r="DW9" s="427"/>
      <c r="DX9" s="427"/>
      <c r="DY9" s="427"/>
      <c r="DZ9" s="427"/>
      <c r="EA9" s="427"/>
      <c r="EB9" s="427"/>
      <c r="EC9" s="427"/>
      <c r="ED9" s="427"/>
      <c r="EE9" s="428"/>
      <c r="EF9" s="426"/>
      <c r="EG9" s="427"/>
      <c r="EH9" s="427"/>
      <c r="EI9" s="427"/>
      <c r="EJ9" s="427"/>
      <c r="EK9" s="427"/>
      <c r="EL9" s="427"/>
      <c r="EM9" s="427"/>
      <c r="EN9" s="427"/>
      <c r="EO9" s="427"/>
      <c r="EP9" s="427"/>
      <c r="EQ9" s="427"/>
      <c r="ER9" s="428"/>
      <c r="ES9" s="300"/>
      <c r="ET9" s="301"/>
      <c r="EU9" s="301"/>
      <c r="EV9" s="301"/>
      <c r="EW9" s="301"/>
      <c r="EX9" s="301"/>
      <c r="EY9" s="301"/>
      <c r="EZ9" s="301"/>
      <c r="FA9" s="301"/>
      <c r="FB9" s="301"/>
      <c r="FC9" s="301"/>
      <c r="FD9" s="301"/>
      <c r="FE9" s="302"/>
      <c r="FG9" s="112"/>
      <c r="FH9" s="112" t="s">
        <v>497</v>
      </c>
      <c r="FJ9" s="1" t="s">
        <v>463</v>
      </c>
    </row>
    <row r="10" spans="1:171" ht="24" customHeight="1" x14ac:dyDescent="0.2">
      <c r="A10" s="234" t="s">
        <v>217</v>
      </c>
      <c r="B10" s="234"/>
      <c r="C10" s="234"/>
      <c r="D10" s="234"/>
      <c r="E10" s="234"/>
      <c r="F10" s="234"/>
      <c r="G10" s="234"/>
      <c r="H10" s="305"/>
      <c r="I10" s="429" t="s">
        <v>221</v>
      </c>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233" t="s">
        <v>219</v>
      </c>
      <c r="CO10" s="234"/>
      <c r="CP10" s="234"/>
      <c r="CQ10" s="234"/>
      <c r="CR10" s="234"/>
      <c r="CS10" s="234"/>
      <c r="CT10" s="234"/>
      <c r="CU10" s="305"/>
      <c r="CV10" s="306" t="s">
        <v>48</v>
      </c>
      <c r="CW10" s="234"/>
      <c r="CX10" s="234"/>
      <c r="CY10" s="234"/>
      <c r="CZ10" s="234"/>
      <c r="DA10" s="234"/>
      <c r="DB10" s="234"/>
      <c r="DC10" s="234"/>
      <c r="DD10" s="234"/>
      <c r="DE10" s="305"/>
      <c r="DF10" s="426">
        <f>FH10</f>
        <v>79504.92</v>
      </c>
      <c r="DG10" s="427"/>
      <c r="DH10" s="427"/>
      <c r="DI10" s="427"/>
      <c r="DJ10" s="427"/>
      <c r="DK10" s="427"/>
      <c r="DL10" s="427"/>
      <c r="DM10" s="427"/>
      <c r="DN10" s="427"/>
      <c r="DO10" s="427"/>
      <c r="DP10" s="427"/>
      <c r="DQ10" s="427"/>
      <c r="DR10" s="428"/>
      <c r="DS10" s="426"/>
      <c r="DT10" s="427"/>
      <c r="DU10" s="427"/>
      <c r="DV10" s="427"/>
      <c r="DW10" s="427"/>
      <c r="DX10" s="427"/>
      <c r="DY10" s="427"/>
      <c r="DZ10" s="427"/>
      <c r="EA10" s="427"/>
      <c r="EB10" s="427"/>
      <c r="EC10" s="427"/>
      <c r="ED10" s="427"/>
      <c r="EE10" s="428"/>
      <c r="EF10" s="426"/>
      <c r="EG10" s="427"/>
      <c r="EH10" s="427"/>
      <c r="EI10" s="427"/>
      <c r="EJ10" s="427"/>
      <c r="EK10" s="427"/>
      <c r="EL10" s="427"/>
      <c r="EM10" s="427"/>
      <c r="EN10" s="427"/>
      <c r="EO10" s="427"/>
      <c r="EP10" s="427"/>
      <c r="EQ10" s="427"/>
      <c r="ER10" s="428"/>
      <c r="ES10" s="300"/>
      <c r="ET10" s="301"/>
      <c r="EU10" s="301"/>
      <c r="EV10" s="301"/>
      <c r="EW10" s="301"/>
      <c r="EX10" s="301"/>
      <c r="EY10" s="301"/>
      <c r="EZ10" s="301"/>
      <c r="FA10" s="301"/>
      <c r="FB10" s="301"/>
      <c r="FC10" s="301"/>
      <c r="FD10" s="301"/>
      <c r="FE10" s="302"/>
      <c r="FG10" s="108"/>
      <c r="FH10" s="124">
        <f>FH16+FH17</f>
        <v>79504.92</v>
      </c>
    </row>
    <row r="11" spans="1:171" ht="24" customHeight="1" x14ac:dyDescent="0.2">
      <c r="A11" s="234" t="s">
        <v>218</v>
      </c>
      <c r="B11" s="234"/>
      <c r="C11" s="234"/>
      <c r="D11" s="234"/>
      <c r="E11" s="234"/>
      <c r="F11" s="234"/>
      <c r="G11" s="234"/>
      <c r="H11" s="305"/>
      <c r="I11" s="429" t="s">
        <v>222</v>
      </c>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233" t="s">
        <v>220</v>
      </c>
      <c r="CO11" s="234"/>
      <c r="CP11" s="234"/>
      <c r="CQ11" s="234"/>
      <c r="CR11" s="234"/>
      <c r="CS11" s="234"/>
      <c r="CT11" s="234"/>
      <c r="CU11" s="305"/>
      <c r="CV11" s="306" t="s">
        <v>48</v>
      </c>
      <c r="CW11" s="234"/>
      <c r="CX11" s="234"/>
      <c r="CY11" s="234"/>
      <c r="CZ11" s="234"/>
      <c r="DA11" s="234"/>
      <c r="DB11" s="234"/>
      <c r="DC11" s="234"/>
      <c r="DD11" s="234"/>
      <c r="DE11" s="305"/>
      <c r="DF11" s="426">
        <f>DF12+DF15+DF22</f>
        <v>8266353.1900000004</v>
      </c>
      <c r="DG11" s="427"/>
      <c r="DH11" s="427"/>
      <c r="DI11" s="427"/>
      <c r="DJ11" s="427"/>
      <c r="DK11" s="427"/>
      <c r="DL11" s="427"/>
      <c r="DM11" s="427"/>
      <c r="DN11" s="427"/>
      <c r="DO11" s="427"/>
      <c r="DP11" s="427"/>
      <c r="DQ11" s="427"/>
      <c r="DR11" s="428"/>
      <c r="DS11" s="426">
        <f t="shared" ref="DS11" si="0">DS7-DS10</f>
        <v>4853887.7300000004</v>
      </c>
      <c r="DT11" s="427"/>
      <c r="DU11" s="427"/>
      <c r="DV11" s="427"/>
      <c r="DW11" s="427"/>
      <c r="DX11" s="427"/>
      <c r="DY11" s="427"/>
      <c r="DZ11" s="427"/>
      <c r="EA11" s="427"/>
      <c r="EB11" s="427"/>
      <c r="EC11" s="427"/>
      <c r="ED11" s="427"/>
      <c r="EE11" s="428"/>
      <c r="EF11" s="426">
        <f t="shared" ref="EF11" si="1">EF7-EF10</f>
        <v>5030322.7300000004</v>
      </c>
      <c r="EG11" s="427"/>
      <c r="EH11" s="427"/>
      <c r="EI11" s="427"/>
      <c r="EJ11" s="427"/>
      <c r="EK11" s="427"/>
      <c r="EL11" s="427"/>
      <c r="EM11" s="427"/>
      <c r="EN11" s="427"/>
      <c r="EO11" s="427"/>
      <c r="EP11" s="427"/>
      <c r="EQ11" s="427"/>
      <c r="ER11" s="428"/>
      <c r="ES11" s="300"/>
      <c r="ET11" s="301"/>
      <c r="EU11" s="301"/>
      <c r="EV11" s="301"/>
      <c r="EW11" s="301"/>
      <c r="EX11" s="301"/>
      <c r="EY11" s="301"/>
      <c r="EZ11" s="301"/>
      <c r="FA11" s="301"/>
      <c r="FB11" s="301"/>
      <c r="FC11" s="301"/>
      <c r="FD11" s="301"/>
      <c r="FE11" s="302"/>
      <c r="FI11" s="452">
        <f>DF7-DF10</f>
        <v>8266353.1900000004</v>
      </c>
      <c r="FJ11" s="452"/>
      <c r="FO11" s="1" t="s">
        <v>498</v>
      </c>
    </row>
    <row r="12" spans="1:171" ht="34.5" customHeight="1" x14ac:dyDescent="0.2">
      <c r="A12" s="234" t="s">
        <v>223</v>
      </c>
      <c r="B12" s="234"/>
      <c r="C12" s="234"/>
      <c r="D12" s="234"/>
      <c r="E12" s="234"/>
      <c r="F12" s="234"/>
      <c r="G12" s="234"/>
      <c r="H12" s="305"/>
      <c r="I12" s="430" t="s">
        <v>225</v>
      </c>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c r="CB12" s="361"/>
      <c r="CC12" s="361"/>
      <c r="CD12" s="361"/>
      <c r="CE12" s="361"/>
      <c r="CF12" s="361"/>
      <c r="CG12" s="361"/>
      <c r="CH12" s="361"/>
      <c r="CI12" s="361"/>
      <c r="CJ12" s="361"/>
      <c r="CK12" s="361"/>
      <c r="CL12" s="361"/>
      <c r="CM12" s="361"/>
      <c r="CN12" s="233" t="s">
        <v>224</v>
      </c>
      <c r="CO12" s="234"/>
      <c r="CP12" s="234"/>
      <c r="CQ12" s="234"/>
      <c r="CR12" s="234"/>
      <c r="CS12" s="234"/>
      <c r="CT12" s="234"/>
      <c r="CU12" s="305"/>
      <c r="CV12" s="306" t="s">
        <v>48</v>
      </c>
      <c r="CW12" s="234"/>
      <c r="CX12" s="234"/>
      <c r="CY12" s="234"/>
      <c r="CZ12" s="234"/>
      <c r="DA12" s="234"/>
      <c r="DB12" s="234"/>
      <c r="DC12" s="234"/>
      <c r="DD12" s="234"/>
      <c r="DE12" s="305"/>
      <c r="DF12" s="426">
        <f>DF14</f>
        <v>2789604</v>
      </c>
      <c r="DG12" s="427"/>
      <c r="DH12" s="427"/>
      <c r="DI12" s="427"/>
      <c r="DJ12" s="427"/>
      <c r="DK12" s="427"/>
      <c r="DL12" s="427"/>
      <c r="DM12" s="427"/>
      <c r="DN12" s="427"/>
      <c r="DO12" s="427"/>
      <c r="DP12" s="427"/>
      <c r="DQ12" s="427"/>
      <c r="DR12" s="428"/>
      <c r="DS12" s="426">
        <f>стр.1_4!DS120</f>
        <v>1110712</v>
      </c>
      <c r="DT12" s="427"/>
      <c r="DU12" s="427"/>
      <c r="DV12" s="427"/>
      <c r="DW12" s="427"/>
      <c r="DX12" s="427"/>
      <c r="DY12" s="427"/>
      <c r="DZ12" s="427"/>
      <c r="EA12" s="427"/>
      <c r="EB12" s="427"/>
      <c r="EC12" s="427"/>
      <c r="ED12" s="427"/>
      <c r="EE12" s="428"/>
      <c r="EF12" s="426">
        <f>стр.1_4!EF120</f>
        <v>1320954</v>
      </c>
      <c r="EG12" s="427"/>
      <c r="EH12" s="427"/>
      <c r="EI12" s="427"/>
      <c r="EJ12" s="427"/>
      <c r="EK12" s="427"/>
      <c r="EL12" s="427"/>
      <c r="EM12" s="427"/>
      <c r="EN12" s="427"/>
      <c r="EO12" s="427"/>
      <c r="EP12" s="427"/>
      <c r="EQ12" s="427"/>
      <c r="ER12" s="428"/>
      <c r="ES12" s="300"/>
      <c r="ET12" s="301"/>
      <c r="EU12" s="301"/>
      <c r="EV12" s="301"/>
      <c r="EW12" s="301"/>
      <c r="EX12" s="301"/>
      <c r="EY12" s="301"/>
      <c r="EZ12" s="301"/>
      <c r="FA12" s="301"/>
      <c r="FB12" s="301"/>
      <c r="FC12" s="301"/>
      <c r="FD12" s="301"/>
      <c r="FE12" s="302"/>
      <c r="FG12" s="451" t="s">
        <v>604</v>
      </c>
      <c r="FJ12" s="126">
        <f>DF11-FI11</f>
        <v>0</v>
      </c>
      <c r="FO12" s="1" t="s">
        <v>496</v>
      </c>
    </row>
    <row r="13" spans="1:171" ht="24" customHeight="1" x14ac:dyDescent="0.2">
      <c r="A13" s="234" t="s">
        <v>226</v>
      </c>
      <c r="B13" s="234"/>
      <c r="C13" s="234"/>
      <c r="D13" s="234"/>
      <c r="E13" s="234"/>
      <c r="F13" s="234"/>
      <c r="G13" s="234"/>
      <c r="H13" s="305"/>
      <c r="I13" s="431" t="s">
        <v>227</v>
      </c>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3"/>
      <c r="CK13" s="313"/>
      <c r="CL13" s="313"/>
      <c r="CM13" s="313"/>
      <c r="CN13" s="233" t="s">
        <v>228</v>
      </c>
      <c r="CO13" s="234"/>
      <c r="CP13" s="234"/>
      <c r="CQ13" s="234"/>
      <c r="CR13" s="234"/>
      <c r="CS13" s="234"/>
      <c r="CT13" s="234"/>
      <c r="CU13" s="305"/>
      <c r="CV13" s="306" t="s">
        <v>48</v>
      </c>
      <c r="CW13" s="234"/>
      <c r="CX13" s="234"/>
      <c r="CY13" s="234"/>
      <c r="CZ13" s="234"/>
      <c r="DA13" s="234"/>
      <c r="DB13" s="234"/>
      <c r="DC13" s="234"/>
      <c r="DD13" s="234"/>
      <c r="DE13" s="305"/>
      <c r="DF13" s="426"/>
      <c r="DG13" s="427"/>
      <c r="DH13" s="427"/>
      <c r="DI13" s="427"/>
      <c r="DJ13" s="427"/>
      <c r="DK13" s="427"/>
      <c r="DL13" s="427"/>
      <c r="DM13" s="427"/>
      <c r="DN13" s="427"/>
      <c r="DO13" s="427"/>
      <c r="DP13" s="427"/>
      <c r="DQ13" s="427"/>
      <c r="DR13" s="428"/>
      <c r="DS13" s="426"/>
      <c r="DT13" s="427"/>
      <c r="DU13" s="427"/>
      <c r="DV13" s="427"/>
      <c r="DW13" s="427"/>
      <c r="DX13" s="427"/>
      <c r="DY13" s="427"/>
      <c r="DZ13" s="427"/>
      <c r="EA13" s="427"/>
      <c r="EB13" s="427"/>
      <c r="EC13" s="427"/>
      <c r="ED13" s="427"/>
      <c r="EE13" s="428"/>
      <c r="EF13" s="426"/>
      <c r="EG13" s="427"/>
      <c r="EH13" s="427"/>
      <c r="EI13" s="427"/>
      <c r="EJ13" s="427"/>
      <c r="EK13" s="427"/>
      <c r="EL13" s="427"/>
      <c r="EM13" s="427"/>
      <c r="EN13" s="427"/>
      <c r="EO13" s="427"/>
      <c r="EP13" s="427"/>
      <c r="EQ13" s="427"/>
      <c r="ER13" s="428"/>
      <c r="ES13" s="300"/>
      <c r="ET13" s="301"/>
      <c r="EU13" s="301"/>
      <c r="EV13" s="301"/>
      <c r="EW13" s="301"/>
      <c r="EX13" s="301"/>
      <c r="EY13" s="301"/>
      <c r="EZ13" s="301"/>
      <c r="FA13" s="301"/>
      <c r="FB13" s="301"/>
      <c r="FC13" s="301"/>
      <c r="FD13" s="301"/>
      <c r="FE13" s="302"/>
      <c r="FG13" s="451"/>
      <c r="FH13" s="141"/>
    </row>
    <row r="14" spans="1:171" ht="12.75" customHeight="1" x14ac:dyDescent="0.2">
      <c r="A14" s="234" t="s">
        <v>229</v>
      </c>
      <c r="B14" s="234"/>
      <c r="C14" s="234"/>
      <c r="D14" s="234"/>
      <c r="E14" s="234"/>
      <c r="F14" s="234"/>
      <c r="G14" s="234"/>
      <c r="H14" s="305"/>
      <c r="I14" s="431" t="s">
        <v>230</v>
      </c>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c r="CN14" s="233" t="s">
        <v>231</v>
      </c>
      <c r="CO14" s="234"/>
      <c r="CP14" s="234"/>
      <c r="CQ14" s="234"/>
      <c r="CR14" s="234"/>
      <c r="CS14" s="234"/>
      <c r="CT14" s="234"/>
      <c r="CU14" s="305"/>
      <c r="CV14" s="306" t="s">
        <v>48</v>
      </c>
      <c r="CW14" s="234"/>
      <c r="CX14" s="234"/>
      <c r="CY14" s="234"/>
      <c r="CZ14" s="234"/>
      <c r="DA14" s="234"/>
      <c r="DB14" s="234"/>
      <c r="DC14" s="234"/>
      <c r="DD14" s="234"/>
      <c r="DE14" s="305"/>
      <c r="DF14" s="426">
        <f>'221'!F13+'223'!F11+'225'!E12+'226'!D11+'310'!E11+'342'!E10+'344'!E10+'346'!E10+'349'!E10</f>
        <v>2789604</v>
      </c>
      <c r="DG14" s="427"/>
      <c r="DH14" s="427"/>
      <c r="DI14" s="427"/>
      <c r="DJ14" s="427"/>
      <c r="DK14" s="427"/>
      <c r="DL14" s="427"/>
      <c r="DM14" s="427"/>
      <c r="DN14" s="427"/>
      <c r="DO14" s="427"/>
      <c r="DP14" s="427"/>
      <c r="DQ14" s="427"/>
      <c r="DR14" s="428"/>
      <c r="DS14" s="426">
        <f>DS12</f>
        <v>1110712</v>
      </c>
      <c r="DT14" s="427"/>
      <c r="DU14" s="427"/>
      <c r="DV14" s="427"/>
      <c r="DW14" s="427"/>
      <c r="DX14" s="427"/>
      <c r="DY14" s="427"/>
      <c r="DZ14" s="427"/>
      <c r="EA14" s="427"/>
      <c r="EB14" s="427"/>
      <c r="EC14" s="427"/>
      <c r="ED14" s="427"/>
      <c r="EE14" s="428"/>
      <c r="EF14" s="426">
        <f>EF12</f>
        <v>1320954</v>
      </c>
      <c r="EG14" s="427"/>
      <c r="EH14" s="427"/>
      <c r="EI14" s="427"/>
      <c r="EJ14" s="427"/>
      <c r="EK14" s="427"/>
      <c r="EL14" s="427"/>
      <c r="EM14" s="427"/>
      <c r="EN14" s="427"/>
      <c r="EO14" s="427"/>
      <c r="EP14" s="427"/>
      <c r="EQ14" s="427"/>
      <c r="ER14" s="428"/>
      <c r="ES14" s="300"/>
      <c r="ET14" s="301"/>
      <c r="EU14" s="301"/>
      <c r="EV14" s="301"/>
      <c r="EW14" s="301"/>
      <c r="EX14" s="301"/>
      <c r="EY14" s="301"/>
      <c r="EZ14" s="301"/>
      <c r="FA14" s="301"/>
      <c r="FB14" s="301"/>
      <c r="FC14" s="301"/>
      <c r="FD14" s="301"/>
      <c r="FE14" s="302"/>
      <c r="FG14" s="451"/>
      <c r="FH14" s="125"/>
    </row>
    <row r="15" spans="1:171" ht="24" customHeight="1" x14ac:dyDescent="0.2">
      <c r="A15" s="234" t="s">
        <v>232</v>
      </c>
      <c r="B15" s="234"/>
      <c r="C15" s="234"/>
      <c r="D15" s="234"/>
      <c r="E15" s="234"/>
      <c r="F15" s="234"/>
      <c r="G15" s="234"/>
      <c r="H15" s="305"/>
      <c r="I15" s="430" t="s">
        <v>233</v>
      </c>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233" t="s">
        <v>234</v>
      </c>
      <c r="CO15" s="234"/>
      <c r="CP15" s="234"/>
      <c r="CQ15" s="234"/>
      <c r="CR15" s="234"/>
      <c r="CS15" s="234"/>
      <c r="CT15" s="234"/>
      <c r="CU15" s="305"/>
      <c r="CV15" s="306" t="s">
        <v>48</v>
      </c>
      <c r="CW15" s="234"/>
      <c r="CX15" s="234"/>
      <c r="CY15" s="234"/>
      <c r="CZ15" s="234"/>
      <c r="DA15" s="234"/>
      <c r="DB15" s="234"/>
      <c r="DC15" s="234"/>
      <c r="DD15" s="234"/>
      <c r="DE15" s="305"/>
      <c r="DF15" s="426">
        <f>DF17</f>
        <v>4641812.58</v>
      </c>
      <c r="DG15" s="427"/>
      <c r="DH15" s="427"/>
      <c r="DI15" s="427"/>
      <c r="DJ15" s="427"/>
      <c r="DK15" s="427"/>
      <c r="DL15" s="427"/>
      <c r="DM15" s="427"/>
      <c r="DN15" s="427"/>
      <c r="DO15" s="427"/>
      <c r="DP15" s="427"/>
      <c r="DQ15" s="427"/>
      <c r="DR15" s="428"/>
      <c r="DS15" s="426">
        <f>DS17</f>
        <v>3589181</v>
      </c>
      <c r="DT15" s="427"/>
      <c r="DU15" s="427"/>
      <c r="DV15" s="427"/>
      <c r="DW15" s="427"/>
      <c r="DX15" s="427"/>
      <c r="DY15" s="427"/>
      <c r="DZ15" s="427"/>
      <c r="EA15" s="427"/>
      <c r="EB15" s="427"/>
      <c r="EC15" s="427"/>
      <c r="ED15" s="427"/>
      <c r="EE15" s="428"/>
      <c r="EF15" s="426">
        <f>EF17</f>
        <v>3555374</v>
      </c>
      <c r="EG15" s="427"/>
      <c r="EH15" s="427"/>
      <c r="EI15" s="427"/>
      <c r="EJ15" s="427"/>
      <c r="EK15" s="427"/>
      <c r="EL15" s="427"/>
      <c r="EM15" s="427"/>
      <c r="EN15" s="427"/>
      <c r="EO15" s="427"/>
      <c r="EP15" s="427"/>
      <c r="EQ15" s="427"/>
      <c r="ER15" s="428"/>
      <c r="ES15" s="300"/>
      <c r="ET15" s="301"/>
      <c r="EU15" s="301"/>
      <c r="EV15" s="301"/>
      <c r="EW15" s="301"/>
      <c r="EX15" s="301"/>
      <c r="EY15" s="301"/>
      <c r="EZ15" s="301"/>
      <c r="FA15" s="301"/>
      <c r="FB15" s="301"/>
      <c r="FC15" s="301"/>
      <c r="FD15" s="301"/>
      <c r="FE15" s="302"/>
      <c r="FG15" s="451"/>
      <c r="FH15" s="125"/>
    </row>
    <row r="16" spans="1:171" ht="24" customHeight="1" x14ac:dyDescent="0.2">
      <c r="A16" s="234" t="s">
        <v>235</v>
      </c>
      <c r="B16" s="234"/>
      <c r="C16" s="234"/>
      <c r="D16" s="234"/>
      <c r="E16" s="234"/>
      <c r="F16" s="234"/>
      <c r="G16" s="234"/>
      <c r="H16" s="305"/>
      <c r="I16" s="431" t="s">
        <v>227</v>
      </c>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233" t="s">
        <v>236</v>
      </c>
      <c r="CO16" s="234"/>
      <c r="CP16" s="234"/>
      <c r="CQ16" s="234"/>
      <c r="CR16" s="234"/>
      <c r="CS16" s="234"/>
      <c r="CT16" s="234"/>
      <c r="CU16" s="305"/>
      <c r="CV16" s="306" t="s">
        <v>48</v>
      </c>
      <c r="CW16" s="234"/>
      <c r="CX16" s="234"/>
      <c r="CY16" s="234"/>
      <c r="CZ16" s="234"/>
      <c r="DA16" s="234"/>
      <c r="DB16" s="234"/>
      <c r="DC16" s="234"/>
      <c r="DD16" s="234"/>
      <c r="DE16" s="305"/>
      <c r="DF16" s="426"/>
      <c r="DG16" s="427"/>
      <c r="DH16" s="427"/>
      <c r="DI16" s="427"/>
      <c r="DJ16" s="427"/>
      <c r="DK16" s="427"/>
      <c r="DL16" s="427"/>
      <c r="DM16" s="427"/>
      <c r="DN16" s="427"/>
      <c r="DO16" s="427"/>
      <c r="DP16" s="427"/>
      <c r="DQ16" s="427"/>
      <c r="DR16" s="428"/>
      <c r="DS16" s="426"/>
      <c r="DT16" s="427"/>
      <c r="DU16" s="427"/>
      <c r="DV16" s="427"/>
      <c r="DW16" s="427"/>
      <c r="DX16" s="427"/>
      <c r="DY16" s="427"/>
      <c r="DZ16" s="427"/>
      <c r="EA16" s="427"/>
      <c r="EB16" s="427"/>
      <c r="EC16" s="427"/>
      <c r="ED16" s="427"/>
      <c r="EE16" s="428"/>
      <c r="EF16" s="426"/>
      <c r="EG16" s="427"/>
      <c r="EH16" s="427"/>
      <c r="EI16" s="427"/>
      <c r="EJ16" s="427"/>
      <c r="EK16" s="427"/>
      <c r="EL16" s="427"/>
      <c r="EM16" s="427"/>
      <c r="EN16" s="427"/>
      <c r="EO16" s="427"/>
      <c r="EP16" s="427"/>
      <c r="EQ16" s="427"/>
      <c r="ER16" s="428"/>
      <c r="ES16" s="300"/>
      <c r="ET16" s="301"/>
      <c r="EU16" s="301"/>
      <c r="EV16" s="301"/>
      <c r="EW16" s="301"/>
      <c r="EX16" s="301"/>
      <c r="EY16" s="301"/>
      <c r="EZ16" s="301"/>
      <c r="FA16" s="301"/>
      <c r="FB16" s="301"/>
      <c r="FC16" s="301"/>
      <c r="FD16" s="301"/>
      <c r="FE16" s="302"/>
      <c r="FG16" s="451"/>
      <c r="FH16" s="127">
        <f>'221'!F26+'223'!F25</f>
        <v>79504.92</v>
      </c>
    </row>
    <row r="17" spans="1:164" ht="12.75" customHeight="1" x14ac:dyDescent="0.2">
      <c r="A17" s="234" t="s">
        <v>237</v>
      </c>
      <c r="B17" s="234"/>
      <c r="C17" s="234"/>
      <c r="D17" s="234"/>
      <c r="E17" s="234"/>
      <c r="F17" s="234"/>
      <c r="G17" s="234"/>
      <c r="H17" s="305"/>
      <c r="I17" s="431" t="s">
        <v>230</v>
      </c>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233" t="s">
        <v>238</v>
      </c>
      <c r="CO17" s="234"/>
      <c r="CP17" s="234"/>
      <c r="CQ17" s="234"/>
      <c r="CR17" s="234"/>
      <c r="CS17" s="234"/>
      <c r="CT17" s="234"/>
      <c r="CU17" s="305"/>
      <c r="CV17" s="306" t="s">
        <v>48</v>
      </c>
      <c r="CW17" s="234"/>
      <c r="CX17" s="234"/>
      <c r="CY17" s="234"/>
      <c r="CZ17" s="234"/>
      <c r="DA17" s="234"/>
      <c r="DB17" s="234"/>
      <c r="DC17" s="234"/>
      <c r="DD17" s="234"/>
      <c r="DE17" s="305"/>
      <c r="DF17" s="426">
        <f>'225'!E41+'226'!D42+'342'!E26</f>
        <v>4641812.58</v>
      </c>
      <c r="DG17" s="427"/>
      <c r="DH17" s="427"/>
      <c r="DI17" s="427"/>
      <c r="DJ17" s="427"/>
      <c r="DK17" s="427"/>
      <c r="DL17" s="427"/>
      <c r="DM17" s="427"/>
      <c r="DN17" s="427"/>
      <c r="DO17" s="427"/>
      <c r="DP17" s="427"/>
      <c r="DQ17" s="427"/>
      <c r="DR17" s="428"/>
      <c r="DS17" s="426">
        <f>стр.1_4!DS133</f>
        <v>3589181</v>
      </c>
      <c r="DT17" s="427"/>
      <c r="DU17" s="427"/>
      <c r="DV17" s="427"/>
      <c r="DW17" s="427"/>
      <c r="DX17" s="427"/>
      <c r="DY17" s="427"/>
      <c r="DZ17" s="427"/>
      <c r="EA17" s="427"/>
      <c r="EB17" s="427"/>
      <c r="EC17" s="427"/>
      <c r="ED17" s="427"/>
      <c r="EE17" s="428"/>
      <c r="EF17" s="426">
        <f>стр.1_4!EF133</f>
        <v>3555374</v>
      </c>
      <c r="EG17" s="427"/>
      <c r="EH17" s="427"/>
      <c r="EI17" s="427"/>
      <c r="EJ17" s="427"/>
      <c r="EK17" s="427"/>
      <c r="EL17" s="427"/>
      <c r="EM17" s="427"/>
      <c r="EN17" s="427"/>
      <c r="EO17" s="427"/>
      <c r="EP17" s="427"/>
      <c r="EQ17" s="427"/>
      <c r="ER17" s="428"/>
      <c r="ES17" s="300"/>
      <c r="ET17" s="301"/>
      <c r="EU17" s="301"/>
      <c r="EV17" s="301"/>
      <c r="EW17" s="301"/>
      <c r="EX17" s="301"/>
      <c r="EY17" s="301"/>
      <c r="EZ17" s="301"/>
      <c r="FA17" s="301"/>
      <c r="FB17" s="301"/>
      <c r="FC17" s="301"/>
      <c r="FD17" s="301"/>
      <c r="FE17" s="302"/>
      <c r="FG17" s="451"/>
      <c r="FH17" s="127"/>
    </row>
    <row r="18" spans="1:164" ht="12.75" customHeight="1" x14ac:dyDescent="0.2">
      <c r="A18" s="234" t="s">
        <v>239</v>
      </c>
      <c r="B18" s="234"/>
      <c r="C18" s="234"/>
      <c r="D18" s="234"/>
      <c r="E18" s="234"/>
      <c r="F18" s="234"/>
      <c r="G18" s="234"/>
      <c r="H18" s="305"/>
      <c r="I18" s="430" t="s">
        <v>240</v>
      </c>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361"/>
      <c r="CG18" s="361"/>
      <c r="CH18" s="361"/>
      <c r="CI18" s="361"/>
      <c r="CJ18" s="361"/>
      <c r="CK18" s="361"/>
      <c r="CL18" s="361"/>
      <c r="CM18" s="361"/>
      <c r="CN18" s="233" t="s">
        <v>241</v>
      </c>
      <c r="CO18" s="234"/>
      <c r="CP18" s="234"/>
      <c r="CQ18" s="234"/>
      <c r="CR18" s="234"/>
      <c r="CS18" s="234"/>
      <c r="CT18" s="234"/>
      <c r="CU18" s="305"/>
      <c r="CV18" s="306" t="s">
        <v>48</v>
      </c>
      <c r="CW18" s="234"/>
      <c r="CX18" s="234"/>
      <c r="CY18" s="234"/>
      <c r="CZ18" s="234"/>
      <c r="DA18" s="234"/>
      <c r="DB18" s="234"/>
      <c r="DC18" s="234"/>
      <c r="DD18" s="234"/>
      <c r="DE18" s="305"/>
      <c r="DF18" s="426"/>
      <c r="DG18" s="427"/>
      <c r="DH18" s="427"/>
      <c r="DI18" s="427"/>
      <c r="DJ18" s="427"/>
      <c r="DK18" s="427"/>
      <c r="DL18" s="427"/>
      <c r="DM18" s="427"/>
      <c r="DN18" s="427"/>
      <c r="DO18" s="427"/>
      <c r="DP18" s="427"/>
      <c r="DQ18" s="427"/>
      <c r="DR18" s="428"/>
      <c r="DS18" s="426"/>
      <c r="DT18" s="427"/>
      <c r="DU18" s="427"/>
      <c r="DV18" s="427"/>
      <c r="DW18" s="427"/>
      <c r="DX18" s="427"/>
      <c r="DY18" s="427"/>
      <c r="DZ18" s="427"/>
      <c r="EA18" s="427"/>
      <c r="EB18" s="427"/>
      <c r="EC18" s="427"/>
      <c r="ED18" s="427"/>
      <c r="EE18" s="428"/>
      <c r="EF18" s="426"/>
      <c r="EG18" s="427"/>
      <c r="EH18" s="427"/>
      <c r="EI18" s="427"/>
      <c r="EJ18" s="427"/>
      <c r="EK18" s="427"/>
      <c r="EL18" s="427"/>
      <c r="EM18" s="427"/>
      <c r="EN18" s="427"/>
      <c r="EO18" s="427"/>
      <c r="EP18" s="427"/>
      <c r="EQ18" s="427"/>
      <c r="ER18" s="428"/>
      <c r="ES18" s="300"/>
      <c r="ET18" s="301"/>
      <c r="EU18" s="301"/>
      <c r="EV18" s="301"/>
      <c r="EW18" s="301"/>
      <c r="EX18" s="301"/>
      <c r="EY18" s="301"/>
      <c r="EZ18" s="301"/>
      <c r="FA18" s="301"/>
      <c r="FB18" s="301"/>
      <c r="FC18" s="301"/>
      <c r="FD18" s="301"/>
      <c r="FE18" s="302"/>
      <c r="FG18" s="451"/>
      <c r="FH18" s="125"/>
    </row>
    <row r="19" spans="1:164" x14ac:dyDescent="0.2">
      <c r="A19" s="234" t="s">
        <v>242</v>
      </c>
      <c r="B19" s="234"/>
      <c r="C19" s="234"/>
      <c r="D19" s="234"/>
      <c r="E19" s="234"/>
      <c r="F19" s="234"/>
      <c r="G19" s="234"/>
      <c r="H19" s="305"/>
      <c r="I19" s="430" t="s">
        <v>243</v>
      </c>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1"/>
      <c r="CN19" s="233" t="s">
        <v>244</v>
      </c>
      <c r="CO19" s="234"/>
      <c r="CP19" s="234"/>
      <c r="CQ19" s="234"/>
      <c r="CR19" s="234"/>
      <c r="CS19" s="234"/>
      <c r="CT19" s="234"/>
      <c r="CU19" s="305"/>
      <c r="CV19" s="306" t="s">
        <v>48</v>
      </c>
      <c r="CW19" s="234"/>
      <c r="CX19" s="234"/>
      <c r="CY19" s="234"/>
      <c r="CZ19" s="234"/>
      <c r="DA19" s="234"/>
      <c r="DB19" s="234"/>
      <c r="DC19" s="234"/>
      <c r="DD19" s="234"/>
      <c r="DE19" s="305"/>
      <c r="DF19" s="426"/>
      <c r="DG19" s="427"/>
      <c r="DH19" s="427"/>
      <c r="DI19" s="427"/>
      <c r="DJ19" s="427"/>
      <c r="DK19" s="427"/>
      <c r="DL19" s="427"/>
      <c r="DM19" s="427"/>
      <c r="DN19" s="427"/>
      <c r="DO19" s="427"/>
      <c r="DP19" s="427"/>
      <c r="DQ19" s="427"/>
      <c r="DR19" s="428"/>
      <c r="DS19" s="426"/>
      <c r="DT19" s="427"/>
      <c r="DU19" s="427"/>
      <c r="DV19" s="427"/>
      <c r="DW19" s="427"/>
      <c r="DX19" s="427"/>
      <c r="DY19" s="427"/>
      <c r="DZ19" s="427"/>
      <c r="EA19" s="427"/>
      <c r="EB19" s="427"/>
      <c r="EC19" s="427"/>
      <c r="ED19" s="427"/>
      <c r="EE19" s="428"/>
      <c r="EF19" s="426"/>
      <c r="EG19" s="427"/>
      <c r="EH19" s="427"/>
      <c r="EI19" s="427"/>
      <c r="EJ19" s="427"/>
      <c r="EK19" s="427"/>
      <c r="EL19" s="427"/>
      <c r="EM19" s="427"/>
      <c r="EN19" s="427"/>
      <c r="EO19" s="427"/>
      <c r="EP19" s="427"/>
      <c r="EQ19" s="427"/>
      <c r="ER19" s="428"/>
      <c r="ES19" s="300"/>
      <c r="ET19" s="301"/>
      <c r="EU19" s="301"/>
      <c r="EV19" s="301"/>
      <c r="EW19" s="301"/>
      <c r="EX19" s="301"/>
      <c r="EY19" s="301"/>
      <c r="EZ19" s="301"/>
      <c r="FA19" s="301"/>
      <c r="FB19" s="301"/>
      <c r="FC19" s="301"/>
      <c r="FD19" s="301"/>
      <c r="FE19" s="302"/>
      <c r="FG19" s="451"/>
      <c r="FH19" s="125"/>
    </row>
    <row r="20" spans="1:164" ht="24" customHeight="1" x14ac:dyDescent="0.2">
      <c r="A20" s="234" t="s">
        <v>245</v>
      </c>
      <c r="B20" s="234"/>
      <c r="C20" s="234"/>
      <c r="D20" s="234"/>
      <c r="E20" s="234"/>
      <c r="F20" s="234"/>
      <c r="G20" s="234"/>
      <c r="H20" s="305"/>
      <c r="I20" s="431" t="s">
        <v>227</v>
      </c>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233" t="s">
        <v>246</v>
      </c>
      <c r="CO20" s="234"/>
      <c r="CP20" s="234"/>
      <c r="CQ20" s="234"/>
      <c r="CR20" s="234"/>
      <c r="CS20" s="234"/>
      <c r="CT20" s="234"/>
      <c r="CU20" s="305"/>
      <c r="CV20" s="306" t="s">
        <v>48</v>
      </c>
      <c r="CW20" s="234"/>
      <c r="CX20" s="234"/>
      <c r="CY20" s="234"/>
      <c r="CZ20" s="234"/>
      <c r="DA20" s="234"/>
      <c r="DB20" s="234"/>
      <c r="DC20" s="234"/>
      <c r="DD20" s="234"/>
      <c r="DE20" s="305"/>
      <c r="DF20" s="426"/>
      <c r="DG20" s="427"/>
      <c r="DH20" s="427"/>
      <c r="DI20" s="427"/>
      <c r="DJ20" s="427"/>
      <c r="DK20" s="427"/>
      <c r="DL20" s="427"/>
      <c r="DM20" s="427"/>
      <c r="DN20" s="427"/>
      <c r="DO20" s="427"/>
      <c r="DP20" s="427"/>
      <c r="DQ20" s="427"/>
      <c r="DR20" s="428"/>
      <c r="DS20" s="426"/>
      <c r="DT20" s="427"/>
      <c r="DU20" s="427"/>
      <c r="DV20" s="427"/>
      <c r="DW20" s="427"/>
      <c r="DX20" s="427"/>
      <c r="DY20" s="427"/>
      <c r="DZ20" s="427"/>
      <c r="EA20" s="427"/>
      <c r="EB20" s="427"/>
      <c r="EC20" s="427"/>
      <c r="ED20" s="427"/>
      <c r="EE20" s="428"/>
      <c r="EF20" s="426"/>
      <c r="EG20" s="427"/>
      <c r="EH20" s="427"/>
      <c r="EI20" s="427"/>
      <c r="EJ20" s="427"/>
      <c r="EK20" s="427"/>
      <c r="EL20" s="427"/>
      <c r="EM20" s="427"/>
      <c r="EN20" s="427"/>
      <c r="EO20" s="427"/>
      <c r="EP20" s="427"/>
      <c r="EQ20" s="427"/>
      <c r="ER20" s="428"/>
      <c r="ES20" s="300"/>
      <c r="ET20" s="301"/>
      <c r="EU20" s="301"/>
      <c r="EV20" s="301"/>
      <c r="EW20" s="301"/>
      <c r="EX20" s="301"/>
      <c r="EY20" s="301"/>
      <c r="EZ20" s="301"/>
      <c r="FA20" s="301"/>
      <c r="FB20" s="301"/>
      <c r="FC20" s="301"/>
      <c r="FD20" s="301"/>
      <c r="FE20" s="302"/>
      <c r="FG20" s="451"/>
      <c r="FH20" s="125"/>
    </row>
    <row r="21" spans="1:164" ht="12.75" customHeight="1" x14ac:dyDescent="0.2">
      <c r="A21" s="234" t="s">
        <v>247</v>
      </c>
      <c r="B21" s="234"/>
      <c r="C21" s="234"/>
      <c r="D21" s="234"/>
      <c r="E21" s="234"/>
      <c r="F21" s="234"/>
      <c r="G21" s="234"/>
      <c r="H21" s="305"/>
      <c r="I21" s="431" t="s">
        <v>230</v>
      </c>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233" t="s">
        <v>248</v>
      </c>
      <c r="CO21" s="234"/>
      <c r="CP21" s="234"/>
      <c r="CQ21" s="234"/>
      <c r="CR21" s="234"/>
      <c r="CS21" s="234"/>
      <c r="CT21" s="234"/>
      <c r="CU21" s="305"/>
      <c r="CV21" s="306" t="s">
        <v>48</v>
      </c>
      <c r="CW21" s="234"/>
      <c r="CX21" s="234"/>
      <c r="CY21" s="234"/>
      <c r="CZ21" s="234"/>
      <c r="DA21" s="234"/>
      <c r="DB21" s="234"/>
      <c r="DC21" s="234"/>
      <c r="DD21" s="234"/>
      <c r="DE21" s="305"/>
      <c r="DF21" s="426"/>
      <c r="DG21" s="427"/>
      <c r="DH21" s="427"/>
      <c r="DI21" s="427"/>
      <c r="DJ21" s="427"/>
      <c r="DK21" s="427"/>
      <c r="DL21" s="427"/>
      <c r="DM21" s="427"/>
      <c r="DN21" s="427"/>
      <c r="DO21" s="427"/>
      <c r="DP21" s="427"/>
      <c r="DQ21" s="427"/>
      <c r="DR21" s="428"/>
      <c r="DS21" s="426"/>
      <c r="DT21" s="427"/>
      <c r="DU21" s="427"/>
      <c r="DV21" s="427"/>
      <c r="DW21" s="427"/>
      <c r="DX21" s="427"/>
      <c r="DY21" s="427"/>
      <c r="DZ21" s="427"/>
      <c r="EA21" s="427"/>
      <c r="EB21" s="427"/>
      <c r="EC21" s="427"/>
      <c r="ED21" s="427"/>
      <c r="EE21" s="428"/>
      <c r="EF21" s="426"/>
      <c r="EG21" s="427"/>
      <c r="EH21" s="427"/>
      <c r="EI21" s="427"/>
      <c r="EJ21" s="427"/>
      <c r="EK21" s="427"/>
      <c r="EL21" s="427"/>
      <c r="EM21" s="427"/>
      <c r="EN21" s="427"/>
      <c r="EO21" s="427"/>
      <c r="EP21" s="427"/>
      <c r="EQ21" s="427"/>
      <c r="ER21" s="428"/>
      <c r="ES21" s="300"/>
      <c r="ET21" s="301"/>
      <c r="EU21" s="301"/>
      <c r="EV21" s="301"/>
      <c r="EW21" s="301"/>
      <c r="EX21" s="301"/>
      <c r="EY21" s="301"/>
      <c r="EZ21" s="301"/>
      <c r="FA21" s="301"/>
      <c r="FB21" s="301"/>
      <c r="FC21" s="301"/>
      <c r="FD21" s="301"/>
      <c r="FE21" s="302"/>
      <c r="FG21" s="451"/>
      <c r="FH21" s="125"/>
    </row>
    <row r="22" spans="1:164" ht="12" thickBot="1" x14ac:dyDescent="0.25">
      <c r="A22" s="234" t="s">
        <v>249</v>
      </c>
      <c r="B22" s="234"/>
      <c r="C22" s="234"/>
      <c r="D22" s="234"/>
      <c r="E22" s="234"/>
      <c r="F22" s="234"/>
      <c r="G22" s="234"/>
      <c r="H22" s="305"/>
      <c r="I22" s="430" t="s">
        <v>250</v>
      </c>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361"/>
      <c r="BD22" s="361"/>
      <c r="BE22" s="361"/>
      <c r="BF22" s="361"/>
      <c r="BG22" s="361"/>
      <c r="BH22" s="361"/>
      <c r="BI22" s="361"/>
      <c r="BJ22" s="361"/>
      <c r="BK22" s="361"/>
      <c r="BL22" s="361"/>
      <c r="BM22" s="361"/>
      <c r="BN22" s="361"/>
      <c r="BO22" s="361"/>
      <c r="BP22" s="361"/>
      <c r="BQ22" s="361"/>
      <c r="BR22" s="361"/>
      <c r="BS22" s="361"/>
      <c r="BT22" s="361"/>
      <c r="BU22" s="361"/>
      <c r="BV22" s="361"/>
      <c r="BW22" s="361"/>
      <c r="BX22" s="361"/>
      <c r="BY22" s="361"/>
      <c r="BZ22" s="361"/>
      <c r="CA22" s="361"/>
      <c r="CB22" s="361"/>
      <c r="CC22" s="361"/>
      <c r="CD22" s="361"/>
      <c r="CE22" s="361"/>
      <c r="CF22" s="361"/>
      <c r="CG22" s="361"/>
      <c r="CH22" s="361"/>
      <c r="CI22" s="361"/>
      <c r="CJ22" s="361"/>
      <c r="CK22" s="361"/>
      <c r="CL22" s="361"/>
      <c r="CM22" s="361"/>
      <c r="CN22" s="238" t="s">
        <v>251</v>
      </c>
      <c r="CO22" s="239"/>
      <c r="CP22" s="239"/>
      <c r="CQ22" s="239"/>
      <c r="CR22" s="239"/>
      <c r="CS22" s="239"/>
      <c r="CT22" s="239"/>
      <c r="CU22" s="379"/>
      <c r="CV22" s="380" t="s">
        <v>48</v>
      </c>
      <c r="CW22" s="239"/>
      <c r="CX22" s="239"/>
      <c r="CY22" s="239"/>
      <c r="CZ22" s="239"/>
      <c r="DA22" s="239"/>
      <c r="DB22" s="239"/>
      <c r="DC22" s="239"/>
      <c r="DD22" s="239"/>
      <c r="DE22" s="379"/>
      <c r="DF22" s="432">
        <f>DF24</f>
        <v>834936.61</v>
      </c>
      <c r="DG22" s="433"/>
      <c r="DH22" s="433"/>
      <c r="DI22" s="433"/>
      <c r="DJ22" s="433"/>
      <c r="DK22" s="433"/>
      <c r="DL22" s="433"/>
      <c r="DM22" s="433"/>
      <c r="DN22" s="433"/>
      <c r="DO22" s="433"/>
      <c r="DP22" s="433"/>
      <c r="DQ22" s="433"/>
      <c r="DR22" s="434"/>
      <c r="DS22" s="426">
        <f>стр.1_4!DS145</f>
        <v>153994.72999999998</v>
      </c>
      <c r="DT22" s="427"/>
      <c r="DU22" s="427"/>
      <c r="DV22" s="427"/>
      <c r="DW22" s="427"/>
      <c r="DX22" s="427"/>
      <c r="DY22" s="427"/>
      <c r="DZ22" s="427"/>
      <c r="EA22" s="427"/>
      <c r="EB22" s="427"/>
      <c r="EC22" s="427"/>
      <c r="ED22" s="427"/>
      <c r="EE22" s="428"/>
      <c r="EF22" s="426">
        <f>стр.1_4!EF145</f>
        <v>153994.72999999998</v>
      </c>
      <c r="EG22" s="427"/>
      <c r="EH22" s="427"/>
      <c r="EI22" s="427"/>
      <c r="EJ22" s="427"/>
      <c r="EK22" s="427"/>
      <c r="EL22" s="427"/>
      <c r="EM22" s="427"/>
      <c r="EN22" s="427"/>
      <c r="EO22" s="427"/>
      <c r="EP22" s="427"/>
      <c r="EQ22" s="427"/>
      <c r="ER22" s="428"/>
      <c r="ES22" s="373"/>
      <c r="ET22" s="374"/>
      <c r="EU22" s="374"/>
      <c r="EV22" s="374"/>
      <c r="EW22" s="374"/>
      <c r="EX22" s="374"/>
      <c r="EY22" s="374"/>
      <c r="EZ22" s="374"/>
      <c r="FA22" s="374"/>
      <c r="FB22" s="374"/>
      <c r="FC22" s="374"/>
      <c r="FD22" s="374"/>
      <c r="FE22" s="375"/>
      <c r="FG22" s="451"/>
      <c r="FH22" s="125"/>
    </row>
    <row r="23" spans="1:164" ht="24" customHeight="1" x14ac:dyDescent="0.2">
      <c r="A23" s="234" t="s">
        <v>252</v>
      </c>
      <c r="B23" s="234"/>
      <c r="C23" s="234"/>
      <c r="D23" s="234"/>
      <c r="E23" s="234"/>
      <c r="F23" s="234"/>
      <c r="G23" s="234"/>
      <c r="H23" s="305"/>
      <c r="I23" s="431" t="s">
        <v>227</v>
      </c>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242" t="s">
        <v>253</v>
      </c>
      <c r="CO23" s="243"/>
      <c r="CP23" s="243"/>
      <c r="CQ23" s="243"/>
      <c r="CR23" s="243"/>
      <c r="CS23" s="243"/>
      <c r="CT23" s="243"/>
      <c r="CU23" s="266"/>
      <c r="CV23" s="267" t="s">
        <v>48</v>
      </c>
      <c r="CW23" s="243"/>
      <c r="CX23" s="243"/>
      <c r="CY23" s="243"/>
      <c r="CZ23" s="243"/>
      <c r="DA23" s="243"/>
      <c r="DB23" s="243"/>
      <c r="DC23" s="243"/>
      <c r="DD23" s="243"/>
      <c r="DE23" s="266"/>
      <c r="DF23" s="423"/>
      <c r="DG23" s="424"/>
      <c r="DH23" s="424"/>
      <c r="DI23" s="424"/>
      <c r="DJ23" s="424"/>
      <c r="DK23" s="424"/>
      <c r="DL23" s="424"/>
      <c r="DM23" s="424"/>
      <c r="DN23" s="424"/>
      <c r="DO23" s="424"/>
      <c r="DP23" s="424"/>
      <c r="DQ23" s="424"/>
      <c r="DR23" s="425"/>
      <c r="DS23" s="423"/>
      <c r="DT23" s="424"/>
      <c r="DU23" s="424"/>
      <c r="DV23" s="424"/>
      <c r="DW23" s="424"/>
      <c r="DX23" s="424"/>
      <c r="DY23" s="424"/>
      <c r="DZ23" s="424"/>
      <c r="EA23" s="424"/>
      <c r="EB23" s="424"/>
      <c r="EC23" s="424"/>
      <c r="ED23" s="424"/>
      <c r="EE23" s="425"/>
      <c r="EF23" s="423"/>
      <c r="EG23" s="424"/>
      <c r="EH23" s="424"/>
      <c r="EI23" s="424"/>
      <c r="EJ23" s="424"/>
      <c r="EK23" s="424"/>
      <c r="EL23" s="424"/>
      <c r="EM23" s="424"/>
      <c r="EN23" s="424"/>
      <c r="EO23" s="424"/>
      <c r="EP23" s="424"/>
      <c r="EQ23" s="424"/>
      <c r="ER23" s="425"/>
      <c r="ES23" s="291"/>
      <c r="ET23" s="292"/>
      <c r="EU23" s="292"/>
      <c r="EV23" s="292"/>
      <c r="EW23" s="292"/>
      <c r="EX23" s="292"/>
      <c r="EY23" s="292"/>
      <c r="EZ23" s="292"/>
      <c r="FA23" s="292"/>
      <c r="FB23" s="292"/>
      <c r="FC23" s="292"/>
      <c r="FD23" s="292"/>
      <c r="FE23" s="293"/>
      <c r="FG23" s="451"/>
      <c r="FH23" s="128"/>
    </row>
    <row r="24" spans="1:164" x14ac:dyDescent="0.2">
      <c r="A24" s="234" t="s">
        <v>254</v>
      </c>
      <c r="B24" s="234"/>
      <c r="C24" s="234"/>
      <c r="D24" s="234"/>
      <c r="E24" s="234"/>
      <c r="F24" s="234"/>
      <c r="G24" s="234"/>
      <c r="H24" s="305"/>
      <c r="I24" s="431" t="s">
        <v>255</v>
      </c>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233" t="s">
        <v>256</v>
      </c>
      <c r="CO24" s="234"/>
      <c r="CP24" s="234"/>
      <c r="CQ24" s="234"/>
      <c r="CR24" s="234"/>
      <c r="CS24" s="234"/>
      <c r="CT24" s="234"/>
      <c r="CU24" s="305"/>
      <c r="CV24" s="306" t="s">
        <v>48</v>
      </c>
      <c r="CW24" s="234"/>
      <c r="CX24" s="234"/>
      <c r="CY24" s="234"/>
      <c r="CZ24" s="234"/>
      <c r="DA24" s="234"/>
      <c r="DB24" s="234"/>
      <c r="DC24" s="234"/>
      <c r="DD24" s="234"/>
      <c r="DE24" s="305"/>
      <c r="DF24" s="426">
        <f>стр.1_4!DF145</f>
        <v>834936.61</v>
      </c>
      <c r="DG24" s="427"/>
      <c r="DH24" s="427"/>
      <c r="DI24" s="427"/>
      <c r="DJ24" s="427"/>
      <c r="DK24" s="427"/>
      <c r="DL24" s="427"/>
      <c r="DM24" s="427"/>
      <c r="DN24" s="427"/>
      <c r="DO24" s="427"/>
      <c r="DP24" s="427"/>
      <c r="DQ24" s="427"/>
      <c r="DR24" s="428"/>
      <c r="DS24" s="426">
        <f>стр.1_4!DS145</f>
        <v>153994.72999999998</v>
      </c>
      <c r="DT24" s="427"/>
      <c r="DU24" s="427"/>
      <c r="DV24" s="427"/>
      <c r="DW24" s="427"/>
      <c r="DX24" s="427"/>
      <c r="DY24" s="427"/>
      <c r="DZ24" s="427"/>
      <c r="EA24" s="427"/>
      <c r="EB24" s="427"/>
      <c r="EC24" s="427"/>
      <c r="ED24" s="427"/>
      <c r="EE24" s="428"/>
      <c r="EF24" s="426">
        <f>стр.1_4!EF145</f>
        <v>153994.72999999998</v>
      </c>
      <c r="EG24" s="427"/>
      <c r="EH24" s="427"/>
      <c r="EI24" s="427"/>
      <c r="EJ24" s="427"/>
      <c r="EK24" s="427"/>
      <c r="EL24" s="427"/>
      <c r="EM24" s="427"/>
      <c r="EN24" s="427"/>
      <c r="EO24" s="427"/>
      <c r="EP24" s="427"/>
      <c r="EQ24" s="427"/>
      <c r="ER24" s="428"/>
      <c r="ES24" s="300"/>
      <c r="ET24" s="301"/>
      <c r="EU24" s="301"/>
      <c r="EV24" s="301"/>
      <c r="EW24" s="301"/>
      <c r="EX24" s="301"/>
      <c r="EY24" s="301"/>
      <c r="EZ24" s="301"/>
      <c r="FA24" s="301"/>
      <c r="FB24" s="301"/>
      <c r="FC24" s="301"/>
      <c r="FD24" s="301"/>
      <c r="FE24" s="302"/>
    </row>
    <row r="25" spans="1:164" ht="24" customHeight="1" x14ac:dyDescent="0.2">
      <c r="A25" s="234" t="s">
        <v>12</v>
      </c>
      <c r="B25" s="234"/>
      <c r="C25" s="234"/>
      <c r="D25" s="234"/>
      <c r="E25" s="234"/>
      <c r="F25" s="234"/>
      <c r="G25" s="234"/>
      <c r="H25" s="305"/>
      <c r="I25" s="435" t="s">
        <v>257</v>
      </c>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33" t="s">
        <v>258</v>
      </c>
      <c r="CO25" s="234"/>
      <c r="CP25" s="234"/>
      <c r="CQ25" s="234"/>
      <c r="CR25" s="234"/>
      <c r="CS25" s="234"/>
      <c r="CT25" s="234"/>
      <c r="CU25" s="305"/>
      <c r="CV25" s="306" t="s">
        <v>48</v>
      </c>
      <c r="CW25" s="234"/>
      <c r="CX25" s="234"/>
      <c r="CY25" s="234"/>
      <c r="CZ25" s="234"/>
      <c r="DA25" s="234"/>
      <c r="DB25" s="234"/>
      <c r="DC25" s="234"/>
      <c r="DD25" s="234"/>
      <c r="DE25" s="305"/>
      <c r="DF25" s="426"/>
      <c r="DG25" s="427"/>
      <c r="DH25" s="427"/>
      <c r="DI25" s="427"/>
      <c r="DJ25" s="427"/>
      <c r="DK25" s="427"/>
      <c r="DL25" s="427"/>
      <c r="DM25" s="427"/>
      <c r="DN25" s="427"/>
      <c r="DO25" s="427"/>
      <c r="DP25" s="427"/>
      <c r="DQ25" s="427"/>
      <c r="DR25" s="428"/>
      <c r="DS25" s="426"/>
      <c r="DT25" s="427"/>
      <c r="DU25" s="427"/>
      <c r="DV25" s="427"/>
      <c r="DW25" s="427"/>
      <c r="DX25" s="427"/>
      <c r="DY25" s="427"/>
      <c r="DZ25" s="427"/>
      <c r="EA25" s="427"/>
      <c r="EB25" s="427"/>
      <c r="EC25" s="427"/>
      <c r="ED25" s="427"/>
      <c r="EE25" s="428"/>
      <c r="EF25" s="426"/>
      <c r="EG25" s="427"/>
      <c r="EH25" s="427"/>
      <c r="EI25" s="427"/>
      <c r="EJ25" s="427"/>
      <c r="EK25" s="427"/>
      <c r="EL25" s="427"/>
      <c r="EM25" s="427"/>
      <c r="EN25" s="427"/>
      <c r="EO25" s="427"/>
      <c r="EP25" s="427"/>
      <c r="EQ25" s="427"/>
      <c r="ER25" s="428"/>
      <c r="ES25" s="300"/>
      <c r="ET25" s="301"/>
      <c r="EU25" s="301"/>
      <c r="EV25" s="301"/>
      <c r="EW25" s="301"/>
      <c r="EX25" s="301"/>
      <c r="EY25" s="301"/>
      <c r="EZ25" s="301"/>
      <c r="FA25" s="301"/>
      <c r="FB25" s="301"/>
      <c r="FC25" s="301"/>
      <c r="FD25" s="301"/>
      <c r="FE25" s="302"/>
    </row>
    <row r="26" spans="1:164" x14ac:dyDescent="0.2">
      <c r="A26" s="333"/>
      <c r="B26" s="333"/>
      <c r="C26" s="333"/>
      <c r="D26" s="333"/>
      <c r="E26" s="333"/>
      <c r="F26" s="333"/>
      <c r="G26" s="333"/>
      <c r="H26" s="334"/>
      <c r="I26" s="448" t="s">
        <v>259</v>
      </c>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50"/>
      <c r="CN26" s="332" t="s">
        <v>260</v>
      </c>
      <c r="CO26" s="333"/>
      <c r="CP26" s="333"/>
      <c r="CQ26" s="333"/>
      <c r="CR26" s="333"/>
      <c r="CS26" s="333"/>
      <c r="CT26" s="333"/>
      <c r="CU26" s="334"/>
      <c r="CV26" s="338"/>
      <c r="CW26" s="333"/>
      <c r="CX26" s="333"/>
      <c r="CY26" s="333"/>
      <c r="CZ26" s="333"/>
      <c r="DA26" s="333"/>
      <c r="DB26" s="333"/>
      <c r="DC26" s="333"/>
      <c r="DD26" s="333"/>
      <c r="DE26" s="334"/>
      <c r="DF26" s="437"/>
      <c r="DG26" s="438"/>
      <c r="DH26" s="438"/>
      <c r="DI26" s="438"/>
      <c r="DJ26" s="438"/>
      <c r="DK26" s="438"/>
      <c r="DL26" s="438"/>
      <c r="DM26" s="438"/>
      <c r="DN26" s="438"/>
      <c r="DO26" s="438"/>
      <c r="DP26" s="438"/>
      <c r="DQ26" s="438"/>
      <c r="DR26" s="439"/>
      <c r="DS26" s="437"/>
      <c r="DT26" s="438"/>
      <c r="DU26" s="438"/>
      <c r="DV26" s="438"/>
      <c r="DW26" s="438"/>
      <c r="DX26" s="438"/>
      <c r="DY26" s="438"/>
      <c r="DZ26" s="438"/>
      <c r="EA26" s="438"/>
      <c r="EB26" s="438"/>
      <c r="EC26" s="438"/>
      <c r="ED26" s="438"/>
      <c r="EE26" s="439"/>
      <c r="EF26" s="437"/>
      <c r="EG26" s="438"/>
      <c r="EH26" s="438"/>
      <c r="EI26" s="438"/>
      <c r="EJ26" s="438"/>
      <c r="EK26" s="438"/>
      <c r="EL26" s="438"/>
      <c r="EM26" s="438"/>
      <c r="EN26" s="438"/>
      <c r="EO26" s="438"/>
      <c r="EP26" s="438"/>
      <c r="EQ26" s="438"/>
      <c r="ER26" s="439"/>
      <c r="ES26" s="317"/>
      <c r="ET26" s="318"/>
      <c r="EU26" s="318"/>
      <c r="EV26" s="318"/>
      <c r="EW26" s="318"/>
      <c r="EX26" s="318"/>
      <c r="EY26" s="318"/>
      <c r="EZ26" s="318"/>
      <c r="FA26" s="318"/>
      <c r="FB26" s="318"/>
      <c r="FC26" s="318"/>
      <c r="FD26" s="318"/>
      <c r="FE26" s="319"/>
    </row>
    <row r="27" spans="1:164" x14ac:dyDescent="0.2">
      <c r="A27" s="245"/>
      <c r="B27" s="245"/>
      <c r="C27" s="245"/>
      <c r="D27" s="245"/>
      <c r="E27" s="245"/>
      <c r="F27" s="245"/>
      <c r="G27" s="245"/>
      <c r="H27" s="341"/>
      <c r="I27" s="436"/>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377"/>
      <c r="CI27" s="377"/>
      <c r="CJ27" s="377"/>
      <c r="CK27" s="377"/>
      <c r="CL27" s="377"/>
      <c r="CM27" s="377"/>
      <c r="CN27" s="340"/>
      <c r="CO27" s="245"/>
      <c r="CP27" s="245"/>
      <c r="CQ27" s="245"/>
      <c r="CR27" s="245"/>
      <c r="CS27" s="245"/>
      <c r="CT27" s="245"/>
      <c r="CU27" s="341"/>
      <c r="CV27" s="342"/>
      <c r="CW27" s="245"/>
      <c r="CX27" s="245"/>
      <c r="CY27" s="245"/>
      <c r="CZ27" s="245"/>
      <c r="DA27" s="245"/>
      <c r="DB27" s="245"/>
      <c r="DC27" s="245"/>
      <c r="DD27" s="245"/>
      <c r="DE27" s="341"/>
      <c r="DF27" s="440"/>
      <c r="DG27" s="441"/>
      <c r="DH27" s="441"/>
      <c r="DI27" s="441"/>
      <c r="DJ27" s="441"/>
      <c r="DK27" s="441"/>
      <c r="DL27" s="441"/>
      <c r="DM27" s="441"/>
      <c r="DN27" s="441"/>
      <c r="DO27" s="441"/>
      <c r="DP27" s="441"/>
      <c r="DQ27" s="441"/>
      <c r="DR27" s="442"/>
      <c r="DS27" s="440"/>
      <c r="DT27" s="441"/>
      <c r="DU27" s="441"/>
      <c r="DV27" s="441"/>
      <c r="DW27" s="441"/>
      <c r="DX27" s="441"/>
      <c r="DY27" s="441"/>
      <c r="DZ27" s="441"/>
      <c r="EA27" s="441"/>
      <c r="EB27" s="441"/>
      <c r="EC27" s="441"/>
      <c r="ED27" s="441"/>
      <c r="EE27" s="442"/>
      <c r="EF27" s="440"/>
      <c r="EG27" s="441"/>
      <c r="EH27" s="441"/>
      <c r="EI27" s="441"/>
      <c r="EJ27" s="441"/>
      <c r="EK27" s="441"/>
      <c r="EL27" s="441"/>
      <c r="EM27" s="441"/>
      <c r="EN27" s="441"/>
      <c r="EO27" s="441"/>
      <c r="EP27" s="441"/>
      <c r="EQ27" s="441"/>
      <c r="ER27" s="442"/>
      <c r="ES27" s="346"/>
      <c r="ET27" s="347"/>
      <c r="EU27" s="347"/>
      <c r="EV27" s="347"/>
      <c r="EW27" s="347"/>
      <c r="EX27" s="347"/>
      <c r="EY27" s="347"/>
      <c r="EZ27" s="347"/>
      <c r="FA27" s="347"/>
      <c r="FB27" s="347"/>
      <c r="FC27" s="347"/>
      <c r="FD27" s="347"/>
      <c r="FE27" s="348"/>
    </row>
    <row r="28" spans="1:164" ht="24" customHeight="1" x14ac:dyDescent="0.2">
      <c r="A28" s="234" t="s">
        <v>13</v>
      </c>
      <c r="B28" s="234"/>
      <c r="C28" s="234"/>
      <c r="D28" s="234"/>
      <c r="E28" s="234"/>
      <c r="F28" s="234"/>
      <c r="G28" s="234"/>
      <c r="H28" s="305"/>
      <c r="I28" s="435" t="s">
        <v>261</v>
      </c>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33" t="s">
        <v>262</v>
      </c>
      <c r="CO28" s="234"/>
      <c r="CP28" s="234"/>
      <c r="CQ28" s="234"/>
      <c r="CR28" s="234"/>
      <c r="CS28" s="234"/>
      <c r="CT28" s="234"/>
      <c r="CU28" s="305"/>
      <c r="CV28" s="306" t="s">
        <v>48</v>
      </c>
      <c r="CW28" s="234"/>
      <c r="CX28" s="234"/>
      <c r="CY28" s="234"/>
      <c r="CZ28" s="234"/>
      <c r="DA28" s="234"/>
      <c r="DB28" s="234"/>
      <c r="DC28" s="234"/>
      <c r="DD28" s="234"/>
      <c r="DE28" s="305"/>
      <c r="DF28" s="426">
        <f>DF7-DF10</f>
        <v>8266353.1900000004</v>
      </c>
      <c r="DG28" s="427"/>
      <c r="DH28" s="427"/>
      <c r="DI28" s="427"/>
      <c r="DJ28" s="427"/>
      <c r="DK28" s="427"/>
      <c r="DL28" s="427"/>
      <c r="DM28" s="427"/>
      <c r="DN28" s="427"/>
      <c r="DO28" s="427"/>
      <c r="DP28" s="427"/>
      <c r="DQ28" s="427"/>
      <c r="DR28" s="428"/>
      <c r="DS28" s="426">
        <f>DS7-DS10</f>
        <v>4853887.7300000004</v>
      </c>
      <c r="DT28" s="427"/>
      <c r="DU28" s="427"/>
      <c r="DV28" s="427"/>
      <c r="DW28" s="427"/>
      <c r="DX28" s="427"/>
      <c r="DY28" s="427"/>
      <c r="DZ28" s="427"/>
      <c r="EA28" s="427"/>
      <c r="EB28" s="427"/>
      <c r="EC28" s="427"/>
      <c r="ED28" s="427"/>
      <c r="EE28" s="428"/>
      <c r="EF28" s="426">
        <f>EF7-EF10</f>
        <v>5030322.7300000004</v>
      </c>
      <c r="EG28" s="427"/>
      <c r="EH28" s="427"/>
      <c r="EI28" s="427"/>
      <c r="EJ28" s="427"/>
      <c r="EK28" s="427"/>
      <c r="EL28" s="427"/>
      <c r="EM28" s="427"/>
      <c r="EN28" s="427"/>
      <c r="EO28" s="427"/>
      <c r="EP28" s="427"/>
      <c r="EQ28" s="427"/>
      <c r="ER28" s="428"/>
      <c r="ES28" s="300"/>
      <c r="ET28" s="301"/>
      <c r="EU28" s="301"/>
      <c r="EV28" s="301"/>
      <c r="EW28" s="301"/>
      <c r="EX28" s="301"/>
      <c r="EY28" s="301"/>
      <c r="EZ28" s="301"/>
      <c r="FA28" s="301"/>
      <c r="FB28" s="301"/>
      <c r="FC28" s="301"/>
      <c r="FD28" s="301"/>
      <c r="FE28" s="302"/>
    </row>
    <row r="29" spans="1:164" x14ac:dyDescent="0.2">
      <c r="A29" s="333"/>
      <c r="B29" s="333"/>
      <c r="C29" s="333"/>
      <c r="D29" s="333"/>
      <c r="E29" s="333"/>
      <c r="F29" s="333"/>
      <c r="G29" s="333"/>
      <c r="H29" s="334"/>
      <c r="I29" s="448" t="s">
        <v>259</v>
      </c>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50"/>
      <c r="CN29" s="332" t="s">
        <v>263</v>
      </c>
      <c r="CO29" s="333"/>
      <c r="CP29" s="333"/>
      <c r="CQ29" s="333"/>
      <c r="CR29" s="333"/>
      <c r="CS29" s="333"/>
      <c r="CT29" s="333"/>
      <c r="CU29" s="334"/>
      <c r="CV29" s="338"/>
      <c r="CW29" s="333"/>
      <c r="CX29" s="333"/>
      <c r="CY29" s="333"/>
      <c r="CZ29" s="333"/>
      <c r="DA29" s="333"/>
      <c r="DB29" s="333"/>
      <c r="DC29" s="333"/>
      <c r="DD29" s="333"/>
      <c r="DE29" s="334"/>
      <c r="DF29" s="437">
        <f>DF28</f>
        <v>8266353.1900000004</v>
      </c>
      <c r="DG29" s="438"/>
      <c r="DH29" s="438"/>
      <c r="DI29" s="438"/>
      <c r="DJ29" s="438"/>
      <c r="DK29" s="438"/>
      <c r="DL29" s="438"/>
      <c r="DM29" s="438"/>
      <c r="DN29" s="438"/>
      <c r="DO29" s="438"/>
      <c r="DP29" s="438"/>
      <c r="DQ29" s="438"/>
      <c r="DR29" s="439"/>
      <c r="DS29" s="437"/>
      <c r="DT29" s="438"/>
      <c r="DU29" s="438"/>
      <c r="DV29" s="438"/>
      <c r="DW29" s="438"/>
      <c r="DX29" s="438"/>
      <c r="DY29" s="438"/>
      <c r="DZ29" s="438"/>
      <c r="EA29" s="438"/>
      <c r="EB29" s="438"/>
      <c r="EC29" s="438"/>
      <c r="ED29" s="438"/>
      <c r="EE29" s="439"/>
      <c r="EF29" s="437"/>
      <c r="EG29" s="438"/>
      <c r="EH29" s="438"/>
      <c r="EI29" s="438"/>
      <c r="EJ29" s="438"/>
      <c r="EK29" s="438"/>
      <c r="EL29" s="438"/>
      <c r="EM29" s="438"/>
      <c r="EN29" s="438"/>
      <c r="EO29" s="438"/>
      <c r="EP29" s="438"/>
      <c r="EQ29" s="438"/>
      <c r="ER29" s="439"/>
      <c r="ES29" s="317"/>
      <c r="ET29" s="318"/>
      <c r="EU29" s="318"/>
      <c r="EV29" s="318"/>
      <c r="EW29" s="318"/>
      <c r="EX29" s="318"/>
      <c r="EY29" s="318"/>
      <c r="EZ29" s="318"/>
      <c r="FA29" s="318"/>
      <c r="FB29" s="318"/>
      <c r="FC29" s="318"/>
      <c r="FD29" s="318"/>
      <c r="FE29" s="319"/>
    </row>
    <row r="30" spans="1:164" ht="12" thickBot="1" x14ac:dyDescent="0.25">
      <c r="A30" s="245"/>
      <c r="B30" s="245"/>
      <c r="C30" s="245"/>
      <c r="D30" s="245"/>
      <c r="E30" s="245"/>
      <c r="F30" s="245"/>
      <c r="G30" s="245"/>
      <c r="H30" s="341"/>
      <c r="I30" s="436">
        <v>2023</v>
      </c>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c r="BT30" s="377"/>
      <c r="BU30" s="377"/>
      <c r="BV30" s="377"/>
      <c r="BW30" s="377"/>
      <c r="BX30" s="377"/>
      <c r="BY30" s="377"/>
      <c r="BZ30" s="377"/>
      <c r="CA30" s="377"/>
      <c r="CB30" s="377"/>
      <c r="CC30" s="377"/>
      <c r="CD30" s="377"/>
      <c r="CE30" s="377"/>
      <c r="CF30" s="377"/>
      <c r="CG30" s="377"/>
      <c r="CH30" s="377"/>
      <c r="CI30" s="377"/>
      <c r="CJ30" s="377"/>
      <c r="CK30" s="377"/>
      <c r="CL30" s="377"/>
      <c r="CM30" s="377"/>
      <c r="CN30" s="335"/>
      <c r="CO30" s="336"/>
      <c r="CP30" s="336"/>
      <c r="CQ30" s="336"/>
      <c r="CR30" s="336"/>
      <c r="CS30" s="336"/>
      <c r="CT30" s="336"/>
      <c r="CU30" s="337"/>
      <c r="CV30" s="339"/>
      <c r="CW30" s="336"/>
      <c r="CX30" s="336"/>
      <c r="CY30" s="336"/>
      <c r="CZ30" s="336"/>
      <c r="DA30" s="336"/>
      <c r="DB30" s="336"/>
      <c r="DC30" s="336"/>
      <c r="DD30" s="336"/>
      <c r="DE30" s="337"/>
      <c r="DF30" s="443"/>
      <c r="DG30" s="444"/>
      <c r="DH30" s="444"/>
      <c r="DI30" s="444"/>
      <c r="DJ30" s="444"/>
      <c r="DK30" s="444"/>
      <c r="DL30" s="444"/>
      <c r="DM30" s="444"/>
      <c r="DN30" s="444"/>
      <c r="DO30" s="444"/>
      <c r="DP30" s="444"/>
      <c r="DQ30" s="444"/>
      <c r="DR30" s="445"/>
      <c r="DS30" s="443"/>
      <c r="DT30" s="444"/>
      <c r="DU30" s="444"/>
      <c r="DV30" s="444"/>
      <c r="DW30" s="444"/>
      <c r="DX30" s="444"/>
      <c r="DY30" s="444"/>
      <c r="DZ30" s="444"/>
      <c r="EA30" s="444"/>
      <c r="EB30" s="444"/>
      <c r="EC30" s="444"/>
      <c r="ED30" s="444"/>
      <c r="EE30" s="445"/>
      <c r="EF30" s="443"/>
      <c r="EG30" s="444"/>
      <c r="EH30" s="444"/>
      <c r="EI30" s="444"/>
      <c r="EJ30" s="444"/>
      <c r="EK30" s="444"/>
      <c r="EL30" s="444"/>
      <c r="EM30" s="444"/>
      <c r="EN30" s="444"/>
      <c r="EO30" s="444"/>
      <c r="EP30" s="444"/>
      <c r="EQ30" s="444"/>
      <c r="ER30" s="445"/>
      <c r="ES30" s="320"/>
      <c r="ET30" s="321"/>
      <c r="EU30" s="321"/>
      <c r="EV30" s="321"/>
      <c r="EW30" s="321"/>
      <c r="EX30" s="321"/>
      <c r="EY30" s="321"/>
      <c r="EZ30" s="321"/>
      <c r="FA30" s="321"/>
      <c r="FB30" s="321"/>
      <c r="FC30" s="321"/>
      <c r="FD30" s="321"/>
      <c r="FE30" s="322"/>
    </row>
    <row r="32" spans="1:164" x14ac:dyDescent="0.2">
      <c r="I32" s="1" t="s">
        <v>264</v>
      </c>
    </row>
    <row r="33" spans="1:96" x14ac:dyDescent="0.2">
      <c r="I33" s="1" t="s">
        <v>265</v>
      </c>
      <c r="AQ33" s="347" t="s">
        <v>469</v>
      </c>
      <c r="AR33" s="347"/>
      <c r="AS33" s="347"/>
      <c r="AT33" s="347"/>
      <c r="AU33" s="347"/>
      <c r="AV33" s="347"/>
      <c r="AW33" s="347"/>
      <c r="AX33" s="347"/>
      <c r="AY33" s="347"/>
      <c r="AZ33" s="347"/>
      <c r="BA33" s="347"/>
      <c r="BB33" s="347"/>
      <c r="BC33" s="347"/>
      <c r="BD33" s="347"/>
      <c r="BE33" s="347"/>
      <c r="BF33" s="347"/>
      <c r="BG33" s="347"/>
      <c r="BH33" s="347"/>
      <c r="BK33" s="347"/>
      <c r="BL33" s="347"/>
      <c r="BM33" s="347"/>
      <c r="BN33" s="347"/>
      <c r="BO33" s="347"/>
      <c r="BP33" s="347"/>
      <c r="BQ33" s="347"/>
      <c r="BR33" s="347"/>
      <c r="BS33" s="347"/>
      <c r="BT33" s="347"/>
      <c r="BU33" s="347"/>
      <c r="BV33" s="347"/>
      <c r="BY33" s="347" t="s">
        <v>573</v>
      </c>
      <c r="BZ33" s="347"/>
      <c r="CA33" s="347"/>
      <c r="CB33" s="347"/>
      <c r="CC33" s="347"/>
      <c r="CD33" s="347"/>
      <c r="CE33" s="347"/>
      <c r="CF33" s="347"/>
      <c r="CG33" s="347"/>
      <c r="CH33" s="347"/>
      <c r="CI33" s="347"/>
      <c r="CJ33" s="347"/>
      <c r="CK33" s="347"/>
      <c r="CL33" s="347"/>
      <c r="CM33" s="347"/>
      <c r="CN33" s="347"/>
      <c r="CO33" s="347"/>
      <c r="CP33" s="347"/>
      <c r="CQ33" s="347"/>
      <c r="CR33" s="347"/>
    </row>
    <row r="34" spans="1:96" s="4" customFormat="1" ht="8.25" x14ac:dyDescent="0.15">
      <c r="AQ34" s="260" t="s">
        <v>266</v>
      </c>
      <c r="AR34" s="260"/>
      <c r="AS34" s="260"/>
      <c r="AT34" s="260"/>
      <c r="AU34" s="260"/>
      <c r="AV34" s="260"/>
      <c r="AW34" s="260"/>
      <c r="AX34" s="260"/>
      <c r="AY34" s="260"/>
      <c r="AZ34" s="260"/>
      <c r="BA34" s="260"/>
      <c r="BB34" s="260"/>
      <c r="BC34" s="260"/>
      <c r="BD34" s="260"/>
      <c r="BE34" s="260"/>
      <c r="BF34" s="260"/>
      <c r="BG34" s="260"/>
      <c r="BH34" s="260"/>
      <c r="BK34" s="260" t="s">
        <v>22</v>
      </c>
      <c r="BL34" s="260"/>
      <c r="BM34" s="260"/>
      <c r="BN34" s="260"/>
      <c r="BO34" s="260"/>
      <c r="BP34" s="260"/>
      <c r="BQ34" s="260"/>
      <c r="BR34" s="260"/>
      <c r="BS34" s="260"/>
      <c r="BT34" s="260"/>
      <c r="BU34" s="260"/>
      <c r="BV34" s="260"/>
      <c r="BY34" s="260" t="s">
        <v>23</v>
      </c>
      <c r="BZ34" s="260"/>
      <c r="CA34" s="260"/>
      <c r="CB34" s="260"/>
      <c r="CC34" s="260"/>
      <c r="CD34" s="260"/>
      <c r="CE34" s="260"/>
      <c r="CF34" s="260"/>
      <c r="CG34" s="260"/>
      <c r="CH34" s="260"/>
      <c r="CI34" s="260"/>
      <c r="CJ34" s="260"/>
      <c r="CK34" s="260"/>
      <c r="CL34" s="260"/>
      <c r="CM34" s="260"/>
      <c r="CN34" s="260"/>
      <c r="CO34" s="260"/>
      <c r="CP34" s="260"/>
      <c r="CQ34" s="260"/>
      <c r="CR34" s="260"/>
    </row>
    <row r="35" spans="1:96" s="4" customFormat="1" ht="3" customHeight="1" x14ac:dyDescent="0.15">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ht="24" customHeight="1" x14ac:dyDescent="0.2">
      <c r="I36" s="1" t="s">
        <v>267</v>
      </c>
      <c r="AM36" s="446" t="s">
        <v>574</v>
      </c>
      <c r="AN36" s="446"/>
      <c r="AO36" s="446"/>
      <c r="AP36" s="446"/>
      <c r="AQ36" s="446"/>
      <c r="AR36" s="446"/>
      <c r="AS36" s="446"/>
      <c r="AT36" s="446"/>
      <c r="AU36" s="446"/>
      <c r="AV36" s="446"/>
      <c r="AW36" s="446"/>
      <c r="AX36" s="446"/>
      <c r="AY36" s="446"/>
      <c r="AZ36" s="446"/>
      <c r="BA36" s="446"/>
      <c r="BB36" s="446"/>
      <c r="BC36" s="446"/>
      <c r="BD36" s="446"/>
      <c r="BG36" s="347"/>
      <c r="BH36" s="347"/>
      <c r="BI36" s="347"/>
      <c r="BJ36" s="347"/>
      <c r="BK36" s="347"/>
      <c r="BL36" s="347"/>
      <c r="BM36" s="347"/>
      <c r="BN36" s="347"/>
      <c r="BO36" s="347"/>
      <c r="BP36" s="347"/>
      <c r="BQ36" s="347"/>
      <c r="BR36" s="347"/>
      <c r="BS36" s="347"/>
      <c r="BT36" s="347"/>
      <c r="BU36" s="347"/>
      <c r="BV36" s="347"/>
      <c r="BW36" s="347"/>
      <c r="BX36" s="347"/>
      <c r="CA36" s="245" t="s">
        <v>575</v>
      </c>
      <c r="CB36" s="245"/>
      <c r="CC36" s="245"/>
      <c r="CD36" s="245"/>
      <c r="CE36" s="245"/>
      <c r="CF36" s="245"/>
      <c r="CG36" s="245"/>
      <c r="CH36" s="245"/>
      <c r="CI36" s="245"/>
      <c r="CJ36" s="245"/>
      <c r="CK36" s="245"/>
      <c r="CL36" s="245"/>
      <c r="CM36" s="245"/>
      <c r="CN36" s="245"/>
      <c r="CO36" s="245"/>
      <c r="CP36" s="245"/>
      <c r="CQ36" s="245"/>
      <c r="CR36" s="245"/>
    </row>
    <row r="37" spans="1:96" s="4" customFormat="1" ht="8.25" x14ac:dyDescent="0.15">
      <c r="AM37" s="260" t="s">
        <v>266</v>
      </c>
      <c r="AN37" s="260"/>
      <c r="AO37" s="260"/>
      <c r="AP37" s="260"/>
      <c r="AQ37" s="260"/>
      <c r="AR37" s="260"/>
      <c r="AS37" s="260"/>
      <c r="AT37" s="260"/>
      <c r="AU37" s="260"/>
      <c r="AV37" s="260"/>
      <c r="AW37" s="260"/>
      <c r="AX37" s="260"/>
      <c r="AY37" s="260"/>
      <c r="AZ37" s="260"/>
      <c r="BA37" s="260"/>
      <c r="BB37" s="260"/>
      <c r="BC37" s="260"/>
      <c r="BD37" s="260"/>
      <c r="BG37" s="260" t="s">
        <v>268</v>
      </c>
      <c r="BH37" s="260"/>
      <c r="BI37" s="260"/>
      <c r="BJ37" s="260"/>
      <c r="BK37" s="260"/>
      <c r="BL37" s="260"/>
      <c r="BM37" s="260"/>
      <c r="BN37" s="260"/>
      <c r="BO37" s="260"/>
      <c r="BP37" s="260"/>
      <c r="BQ37" s="260"/>
      <c r="BR37" s="260"/>
      <c r="BS37" s="260"/>
      <c r="BT37" s="260"/>
      <c r="BU37" s="260"/>
      <c r="BV37" s="260"/>
      <c r="BW37" s="260"/>
      <c r="BX37" s="260"/>
      <c r="CA37" s="260" t="s">
        <v>269</v>
      </c>
      <c r="CB37" s="260"/>
      <c r="CC37" s="260"/>
      <c r="CD37" s="260"/>
      <c r="CE37" s="260"/>
      <c r="CF37" s="260"/>
      <c r="CG37" s="260"/>
      <c r="CH37" s="260"/>
      <c r="CI37" s="260"/>
      <c r="CJ37" s="260"/>
      <c r="CK37" s="260"/>
      <c r="CL37" s="260"/>
      <c r="CM37" s="260"/>
      <c r="CN37" s="260"/>
      <c r="CO37" s="260"/>
      <c r="CP37" s="260"/>
      <c r="CQ37" s="260"/>
      <c r="CR37" s="260"/>
    </row>
    <row r="38" spans="1:96" s="4" customFormat="1" ht="3" customHeight="1" x14ac:dyDescent="0.15">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x14ac:dyDescent="0.2">
      <c r="I39" s="246" t="s">
        <v>24</v>
      </c>
      <c r="J39" s="246"/>
      <c r="K39" s="245"/>
      <c r="L39" s="245"/>
      <c r="M39" s="245"/>
      <c r="N39" s="230" t="s">
        <v>24</v>
      </c>
      <c r="O39" s="230"/>
      <c r="Q39" s="245"/>
      <c r="R39" s="245"/>
      <c r="S39" s="245"/>
      <c r="T39" s="245"/>
      <c r="U39" s="245"/>
      <c r="V39" s="245"/>
      <c r="W39" s="245"/>
      <c r="X39" s="245"/>
      <c r="Y39" s="245"/>
      <c r="Z39" s="245"/>
      <c r="AA39" s="245"/>
      <c r="AB39" s="245"/>
      <c r="AC39" s="245"/>
      <c r="AD39" s="245"/>
      <c r="AE39" s="245"/>
      <c r="AF39" s="246">
        <v>20</v>
      </c>
      <c r="AG39" s="246"/>
      <c r="AH39" s="246"/>
      <c r="AI39" s="247"/>
      <c r="AJ39" s="247"/>
      <c r="AK39" s="247"/>
      <c r="AL39" s="1" t="s">
        <v>5</v>
      </c>
    </row>
    <row r="41" spans="1:96" ht="3" customHeight="1" x14ac:dyDescent="0.2">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row>
    <row r="42" spans="1:96" hidden="1" x14ac:dyDescent="0.2">
      <c r="A42" s="149" t="s">
        <v>270</v>
      </c>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row>
    <row r="43" spans="1:96" hidden="1" x14ac:dyDescent="0.2">
      <c r="A43" s="230" t="s">
        <v>465</v>
      </c>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row>
    <row r="44" spans="1:96" s="4" customFormat="1" ht="8.25" hidden="1" x14ac:dyDescent="0.15">
      <c r="A44" s="447" t="s">
        <v>292</v>
      </c>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c r="BN44" s="447"/>
      <c r="BO44" s="447"/>
      <c r="BP44" s="447"/>
      <c r="BQ44" s="447"/>
      <c r="BR44" s="447"/>
      <c r="BS44" s="447"/>
      <c r="BT44" s="447"/>
      <c r="BU44" s="447"/>
      <c r="BV44" s="447"/>
      <c r="BW44" s="447"/>
      <c r="BX44" s="447"/>
      <c r="BY44" s="447"/>
      <c r="BZ44" s="447"/>
      <c r="CA44" s="447"/>
      <c r="CB44" s="447"/>
      <c r="CC44" s="447"/>
      <c r="CD44" s="447"/>
      <c r="CE44" s="447"/>
      <c r="CF44" s="447"/>
      <c r="CG44" s="447"/>
      <c r="CH44" s="447"/>
      <c r="CI44" s="447"/>
      <c r="CJ44" s="447"/>
      <c r="CK44" s="447"/>
      <c r="CL44" s="447"/>
      <c r="CM44" s="447"/>
    </row>
    <row r="45" spans="1:96" s="4" customFormat="1" ht="6" hidden="1"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row>
    <row r="46" spans="1:96" hidden="1" x14ac:dyDescent="0.2">
      <c r="A46" s="459"/>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149"/>
      <c r="AA46" s="149"/>
      <c r="AB46" s="149"/>
      <c r="AC46" s="149"/>
      <c r="AD46" s="149"/>
      <c r="AE46" s="149"/>
      <c r="AF46" s="149"/>
      <c r="AG46" s="149"/>
      <c r="AH46" s="459" t="s">
        <v>466</v>
      </c>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row>
    <row r="47" spans="1:96" s="4" customFormat="1" ht="8.25" hidden="1" x14ac:dyDescent="0.15">
      <c r="A47" s="447" t="s">
        <v>22</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AH47" s="447" t="s">
        <v>23</v>
      </c>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7"/>
      <c r="BN47" s="447"/>
      <c r="BO47" s="447"/>
      <c r="BP47" s="447"/>
      <c r="BQ47" s="447"/>
      <c r="BR47" s="447"/>
      <c r="BS47" s="447"/>
      <c r="BT47" s="447"/>
      <c r="BU47" s="447"/>
      <c r="BV47" s="447"/>
      <c r="BW47" s="447"/>
      <c r="BX47" s="447"/>
      <c r="BY47" s="447"/>
      <c r="BZ47" s="447"/>
      <c r="CA47" s="447"/>
      <c r="CB47" s="447"/>
      <c r="CC47" s="447"/>
      <c r="CD47" s="447"/>
      <c r="CE47" s="447"/>
      <c r="CF47" s="447"/>
      <c r="CG47" s="447"/>
      <c r="CH47" s="447"/>
      <c r="CI47" s="447"/>
      <c r="CJ47" s="447"/>
      <c r="CK47" s="447"/>
      <c r="CL47" s="447"/>
      <c r="CM47" s="447"/>
    </row>
    <row r="48" spans="1:96" hidden="1" x14ac:dyDescent="0.2">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row>
    <row r="49" spans="1:162" hidden="1" x14ac:dyDescent="0.2">
      <c r="A49" s="246" t="s">
        <v>24</v>
      </c>
      <c r="B49" s="246"/>
      <c r="C49" s="458"/>
      <c r="D49" s="458"/>
      <c r="E49" s="458"/>
      <c r="F49" s="230" t="s">
        <v>24</v>
      </c>
      <c r="G49" s="230"/>
      <c r="H49" s="149"/>
      <c r="I49" s="458"/>
      <c r="J49" s="458"/>
      <c r="K49" s="458"/>
      <c r="L49" s="458"/>
      <c r="M49" s="458"/>
      <c r="N49" s="458"/>
      <c r="O49" s="458"/>
      <c r="P49" s="458"/>
      <c r="Q49" s="458"/>
      <c r="R49" s="458"/>
      <c r="S49" s="458"/>
      <c r="T49" s="458"/>
      <c r="U49" s="458"/>
      <c r="V49" s="458"/>
      <c r="W49" s="458"/>
      <c r="X49" s="246">
        <v>20</v>
      </c>
      <c r="Y49" s="246"/>
      <c r="Z49" s="246"/>
      <c r="AA49" s="453"/>
      <c r="AB49" s="453"/>
      <c r="AC49" s="453"/>
      <c r="AD49" s="149" t="s">
        <v>5</v>
      </c>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row>
    <row r="50" spans="1:162" ht="3" customHeight="1" x14ac:dyDescent="0.2">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row>
    <row r="51" spans="1:162" x14ac:dyDescent="0.2">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row>
    <row r="52" spans="1:162" s="3" customFormat="1" ht="10.5" x14ac:dyDescent="0.2">
      <c r="A52" s="387" t="s">
        <v>285</v>
      </c>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387"/>
      <c r="BS52" s="387"/>
      <c r="BT52" s="387"/>
      <c r="BU52" s="387"/>
      <c r="BV52" s="387"/>
      <c r="BW52" s="387"/>
      <c r="BX52" s="387"/>
      <c r="BY52" s="387"/>
      <c r="BZ52" s="387"/>
      <c r="CA52" s="387"/>
      <c r="CB52" s="387"/>
      <c r="CC52" s="387"/>
      <c r="CD52" s="387"/>
      <c r="CE52" s="387"/>
      <c r="CF52" s="387"/>
      <c r="CG52" s="387"/>
      <c r="CH52" s="387"/>
      <c r="CI52" s="387"/>
      <c r="CJ52" s="387"/>
      <c r="CK52" s="387"/>
      <c r="CL52" s="387"/>
      <c r="CM52" s="387"/>
      <c r="CN52" s="387"/>
      <c r="CO52" s="387"/>
      <c r="CP52" s="387"/>
      <c r="CQ52" s="387"/>
      <c r="CR52" s="387"/>
      <c r="CS52" s="387"/>
      <c r="CT52" s="387"/>
      <c r="CU52" s="387"/>
      <c r="CV52" s="387"/>
      <c r="CW52" s="387"/>
      <c r="CX52" s="387"/>
      <c r="CY52" s="387"/>
      <c r="CZ52" s="387"/>
      <c r="DA52" s="387"/>
      <c r="DB52" s="387"/>
      <c r="DC52" s="387"/>
      <c r="DD52" s="387"/>
      <c r="DE52" s="387"/>
      <c r="DF52" s="387"/>
      <c r="DG52" s="387"/>
      <c r="DH52" s="387"/>
      <c r="DI52" s="387"/>
      <c r="DJ52" s="387"/>
      <c r="DK52" s="387"/>
      <c r="DL52" s="387"/>
      <c r="DM52" s="387"/>
      <c r="DN52" s="387"/>
      <c r="DO52" s="387"/>
      <c r="DP52" s="387"/>
      <c r="DQ52" s="387"/>
      <c r="DR52" s="387"/>
      <c r="DS52" s="387"/>
      <c r="DT52" s="387"/>
      <c r="DU52" s="387"/>
      <c r="DV52" s="387"/>
      <c r="DW52" s="387"/>
      <c r="DX52" s="387"/>
      <c r="DY52" s="387"/>
      <c r="DZ52" s="387"/>
      <c r="EA52" s="387"/>
      <c r="EB52" s="387"/>
      <c r="EC52" s="387"/>
      <c r="ED52" s="387"/>
      <c r="EE52" s="387"/>
      <c r="EF52" s="387"/>
      <c r="EG52" s="387"/>
      <c r="EH52" s="387"/>
      <c r="EI52" s="387"/>
      <c r="EJ52" s="387"/>
      <c r="EK52" s="387"/>
      <c r="EL52" s="387"/>
      <c r="EM52" s="387"/>
      <c r="EN52" s="387"/>
      <c r="EO52" s="387"/>
      <c r="EP52" s="387"/>
      <c r="EQ52" s="387"/>
      <c r="ER52" s="387"/>
      <c r="ES52" s="387"/>
      <c r="ET52" s="387"/>
      <c r="EU52" s="387"/>
      <c r="EV52" s="387"/>
      <c r="EW52" s="387"/>
      <c r="EX52" s="387"/>
      <c r="EY52" s="387"/>
      <c r="EZ52" s="387"/>
      <c r="FA52" s="387"/>
      <c r="FB52" s="387"/>
      <c r="FC52" s="387"/>
      <c r="FD52" s="387"/>
      <c r="FE52" s="387"/>
      <c r="FF52" s="387"/>
    </row>
    <row r="53" spans="1:162" s="3" customFormat="1" ht="45" customHeight="1" x14ac:dyDescent="0.2">
      <c r="A53" s="454" t="s">
        <v>286</v>
      </c>
      <c r="B53" s="455"/>
      <c r="C53" s="455"/>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c r="CU53" s="455"/>
      <c r="CV53" s="455"/>
      <c r="CW53" s="455"/>
      <c r="CX53" s="455"/>
      <c r="CY53" s="455"/>
      <c r="CZ53" s="455"/>
      <c r="DA53" s="455"/>
      <c r="DB53" s="455"/>
      <c r="DC53" s="455"/>
      <c r="DD53" s="455"/>
      <c r="DE53" s="455"/>
      <c r="DF53" s="455"/>
      <c r="DG53" s="455"/>
      <c r="DH53" s="455"/>
      <c r="DI53" s="455"/>
      <c r="DJ53" s="455"/>
      <c r="DK53" s="455"/>
      <c r="DL53" s="455"/>
      <c r="DM53" s="455"/>
      <c r="DN53" s="455"/>
      <c r="DO53" s="455"/>
      <c r="DP53" s="455"/>
      <c r="DQ53" s="455"/>
      <c r="DR53" s="455"/>
      <c r="DS53" s="455"/>
      <c r="DT53" s="455"/>
      <c r="DU53" s="455"/>
      <c r="DV53" s="455"/>
      <c r="DW53" s="455"/>
      <c r="DX53" s="455"/>
      <c r="DY53" s="455"/>
      <c r="DZ53" s="455"/>
      <c r="EA53" s="455"/>
      <c r="EB53" s="455"/>
      <c r="EC53" s="455"/>
      <c r="ED53" s="455"/>
      <c r="EE53" s="455"/>
      <c r="EF53" s="455"/>
      <c r="EG53" s="455"/>
      <c r="EH53" s="455"/>
      <c r="EI53" s="455"/>
      <c r="EJ53" s="455"/>
      <c r="EK53" s="455"/>
      <c r="EL53" s="455"/>
      <c r="EM53" s="455"/>
      <c r="EN53" s="455"/>
      <c r="EO53" s="455"/>
      <c r="EP53" s="455"/>
      <c r="EQ53" s="455"/>
      <c r="ER53" s="455"/>
      <c r="ES53" s="455"/>
      <c r="ET53" s="455"/>
      <c r="EU53" s="455"/>
      <c r="EV53" s="455"/>
      <c r="EW53" s="455"/>
      <c r="EX53" s="455"/>
      <c r="EY53" s="455"/>
      <c r="EZ53" s="455"/>
      <c r="FA53" s="455"/>
      <c r="FB53" s="455"/>
      <c r="FC53" s="455"/>
      <c r="FD53" s="455"/>
      <c r="FE53" s="455"/>
    </row>
    <row r="54" spans="1:162" s="3" customFormat="1" ht="10.5" x14ac:dyDescent="0.2">
      <c r="A54" s="385" t="s">
        <v>287</v>
      </c>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5"/>
      <c r="BV54" s="385"/>
      <c r="BW54" s="385"/>
      <c r="BX54" s="385"/>
      <c r="BY54" s="385"/>
      <c r="BZ54" s="385"/>
      <c r="CA54" s="385"/>
      <c r="CB54" s="385"/>
      <c r="CC54" s="385"/>
      <c r="CD54" s="385"/>
      <c r="CE54" s="385"/>
      <c r="CF54" s="385"/>
      <c r="CG54" s="385"/>
      <c r="CH54" s="385"/>
      <c r="CI54" s="385"/>
      <c r="CJ54" s="385"/>
      <c r="CK54" s="385"/>
      <c r="CL54" s="385"/>
      <c r="CM54" s="385"/>
      <c r="CN54" s="385"/>
      <c r="CO54" s="385"/>
      <c r="CP54" s="385"/>
      <c r="CQ54" s="385"/>
      <c r="CR54" s="385"/>
      <c r="CS54" s="385"/>
      <c r="CT54" s="385"/>
      <c r="CU54" s="385"/>
      <c r="CV54" s="385"/>
      <c r="CW54" s="385"/>
      <c r="CX54" s="385"/>
      <c r="CY54" s="385"/>
      <c r="CZ54" s="385"/>
      <c r="DA54" s="385"/>
      <c r="DB54" s="385"/>
      <c r="DC54" s="385"/>
      <c r="DD54" s="385"/>
      <c r="DE54" s="385"/>
      <c r="DF54" s="385"/>
      <c r="DG54" s="385"/>
      <c r="DH54" s="385"/>
      <c r="DI54" s="385"/>
      <c r="DJ54" s="385"/>
      <c r="DK54" s="385"/>
      <c r="DL54" s="385"/>
      <c r="DM54" s="385"/>
      <c r="DN54" s="385"/>
      <c r="DO54" s="385"/>
      <c r="DP54" s="385"/>
      <c r="DQ54" s="385"/>
      <c r="DR54" s="385"/>
      <c r="DS54" s="385"/>
      <c r="DT54" s="385"/>
      <c r="DU54" s="385"/>
      <c r="DV54" s="385"/>
      <c r="DW54" s="385"/>
      <c r="DX54" s="385"/>
      <c r="DY54" s="385"/>
      <c r="DZ54" s="385"/>
      <c r="EA54" s="385"/>
      <c r="EB54" s="385"/>
      <c r="EC54" s="385"/>
      <c r="ED54" s="385"/>
      <c r="EE54" s="385"/>
      <c r="EF54" s="385"/>
      <c r="EG54" s="385"/>
      <c r="EH54" s="385"/>
      <c r="EI54" s="385"/>
      <c r="EJ54" s="385"/>
      <c r="EK54" s="385"/>
      <c r="EL54" s="385"/>
      <c r="EM54" s="385"/>
      <c r="EN54" s="385"/>
      <c r="EO54" s="385"/>
      <c r="EP54" s="385"/>
      <c r="EQ54" s="385"/>
      <c r="ER54" s="385"/>
      <c r="ES54" s="385"/>
      <c r="ET54" s="385"/>
      <c r="EU54" s="385"/>
      <c r="EV54" s="385"/>
      <c r="EW54" s="385"/>
      <c r="EX54" s="385"/>
      <c r="EY54" s="385"/>
      <c r="EZ54" s="385"/>
      <c r="FA54" s="385"/>
      <c r="FB54" s="385"/>
      <c r="FC54" s="385"/>
      <c r="FD54" s="385"/>
      <c r="FE54" s="385"/>
    </row>
    <row r="55" spans="1:162" s="3" customFormat="1" ht="11.25" customHeight="1" x14ac:dyDescent="0.2">
      <c r="A55" s="386" t="s">
        <v>288</v>
      </c>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6"/>
      <c r="CB55" s="386"/>
      <c r="CC55" s="386"/>
      <c r="CD55" s="386"/>
      <c r="CE55" s="386"/>
      <c r="CF55" s="386"/>
      <c r="CG55" s="386"/>
      <c r="CH55" s="386"/>
      <c r="CI55" s="386"/>
      <c r="CJ55" s="386"/>
      <c r="CK55" s="386"/>
      <c r="CL55" s="386"/>
      <c r="CM55" s="386"/>
      <c r="CN55" s="386"/>
      <c r="CO55" s="386"/>
      <c r="CP55" s="386"/>
      <c r="CQ55" s="386"/>
      <c r="CR55" s="386"/>
      <c r="CS55" s="386"/>
      <c r="CT55" s="386"/>
      <c r="CU55" s="386"/>
      <c r="CV55" s="386"/>
      <c r="CW55" s="386"/>
      <c r="CX55" s="386"/>
      <c r="CY55" s="386"/>
      <c r="CZ55" s="386"/>
      <c r="DA55" s="386"/>
      <c r="DB55" s="386"/>
      <c r="DC55" s="386"/>
      <c r="DD55" s="386"/>
      <c r="DE55" s="386"/>
      <c r="DF55" s="386"/>
      <c r="DG55" s="386"/>
      <c r="DH55" s="386"/>
      <c r="DI55" s="386"/>
      <c r="DJ55" s="386"/>
      <c r="DK55" s="386"/>
      <c r="DL55" s="386"/>
      <c r="DM55" s="386"/>
      <c r="DN55" s="386"/>
      <c r="DO55" s="386"/>
      <c r="DP55" s="386"/>
      <c r="DQ55" s="386"/>
      <c r="DR55" s="386"/>
      <c r="DS55" s="386"/>
      <c r="DT55" s="386"/>
      <c r="DU55" s="386"/>
      <c r="DV55" s="386"/>
      <c r="DW55" s="386"/>
      <c r="DX55" s="386"/>
      <c r="DY55" s="386"/>
      <c r="DZ55" s="386"/>
      <c r="EA55" s="386"/>
      <c r="EB55" s="386"/>
      <c r="EC55" s="386"/>
      <c r="ED55" s="386"/>
      <c r="EE55" s="386"/>
      <c r="EF55" s="386"/>
      <c r="EG55" s="386"/>
      <c r="EH55" s="386"/>
      <c r="EI55" s="386"/>
      <c r="EJ55" s="386"/>
      <c r="EK55" s="386"/>
      <c r="EL55" s="386"/>
      <c r="EM55" s="386"/>
      <c r="EN55" s="386"/>
      <c r="EO55" s="386"/>
      <c r="EP55" s="386"/>
      <c r="EQ55" s="386"/>
      <c r="ER55" s="386"/>
      <c r="ES55" s="386"/>
      <c r="ET55" s="386"/>
      <c r="EU55" s="386"/>
      <c r="EV55" s="386"/>
      <c r="EW55" s="386"/>
      <c r="EX55" s="386"/>
      <c r="EY55" s="386"/>
      <c r="EZ55" s="386"/>
      <c r="FA55" s="386"/>
      <c r="FB55" s="386"/>
      <c r="FC55" s="386"/>
      <c r="FD55" s="386"/>
      <c r="FE55" s="386"/>
    </row>
    <row r="56" spans="1:162" s="3" customFormat="1" ht="11.25" customHeight="1" x14ac:dyDescent="0.2">
      <c r="A56" s="386" t="s">
        <v>289</v>
      </c>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386"/>
      <c r="BW56" s="386"/>
      <c r="BX56" s="386"/>
      <c r="BY56" s="386"/>
      <c r="BZ56" s="386"/>
      <c r="CA56" s="386"/>
      <c r="CB56" s="386"/>
      <c r="CC56" s="386"/>
      <c r="CD56" s="386"/>
      <c r="CE56" s="386"/>
      <c r="CF56" s="386"/>
      <c r="CG56" s="386"/>
      <c r="CH56" s="386"/>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386"/>
      <c r="DF56" s="386"/>
      <c r="DG56" s="386"/>
      <c r="DH56" s="386"/>
      <c r="DI56" s="386"/>
      <c r="DJ56" s="386"/>
      <c r="DK56" s="386"/>
      <c r="DL56" s="386"/>
      <c r="DM56" s="386"/>
      <c r="DN56" s="386"/>
      <c r="DO56" s="386"/>
      <c r="DP56" s="386"/>
      <c r="DQ56" s="386"/>
      <c r="DR56" s="386"/>
      <c r="DS56" s="386"/>
      <c r="DT56" s="386"/>
      <c r="DU56" s="386"/>
      <c r="DV56" s="386"/>
      <c r="DW56" s="386"/>
      <c r="DX56" s="386"/>
      <c r="DY56" s="386"/>
      <c r="DZ56" s="386"/>
      <c r="EA56" s="386"/>
      <c r="EB56" s="386"/>
      <c r="EC56" s="386"/>
      <c r="ED56" s="386"/>
      <c r="EE56" s="386"/>
      <c r="EF56" s="386"/>
      <c r="EG56" s="386"/>
      <c r="EH56" s="386"/>
      <c r="EI56" s="386"/>
      <c r="EJ56" s="386"/>
      <c r="EK56" s="386"/>
      <c r="EL56" s="386"/>
      <c r="EM56" s="386"/>
      <c r="EN56" s="386"/>
      <c r="EO56" s="386"/>
      <c r="EP56" s="386"/>
      <c r="EQ56" s="386"/>
      <c r="ER56" s="386"/>
      <c r="ES56" s="386"/>
      <c r="ET56" s="386"/>
      <c r="EU56" s="386"/>
      <c r="EV56" s="386"/>
      <c r="EW56" s="386"/>
      <c r="EX56" s="386"/>
      <c r="EY56" s="386"/>
      <c r="EZ56" s="386"/>
      <c r="FA56" s="386"/>
      <c r="FB56" s="386"/>
      <c r="FC56" s="386"/>
      <c r="FD56" s="386"/>
      <c r="FE56" s="386"/>
    </row>
    <row r="57" spans="1:162" s="3" customFormat="1" ht="11.25" customHeight="1" x14ac:dyDescent="0.2">
      <c r="A57" s="386" t="s">
        <v>290</v>
      </c>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6"/>
      <c r="DF57" s="386"/>
      <c r="DG57" s="386"/>
      <c r="DH57" s="386"/>
      <c r="DI57" s="386"/>
      <c r="DJ57" s="386"/>
      <c r="DK57" s="386"/>
      <c r="DL57" s="386"/>
      <c r="DM57" s="386"/>
      <c r="DN57" s="386"/>
      <c r="DO57" s="386"/>
      <c r="DP57" s="386"/>
      <c r="DQ57" s="386"/>
      <c r="DR57" s="386"/>
      <c r="DS57" s="386"/>
      <c r="DT57" s="386"/>
      <c r="DU57" s="386"/>
      <c r="DV57" s="386"/>
      <c r="DW57" s="386"/>
      <c r="DX57" s="386"/>
      <c r="DY57" s="386"/>
      <c r="DZ57" s="386"/>
      <c r="EA57" s="386"/>
      <c r="EB57" s="386"/>
      <c r="EC57" s="386"/>
      <c r="ED57" s="386"/>
      <c r="EE57" s="386"/>
      <c r="EF57" s="386"/>
      <c r="EG57" s="386"/>
      <c r="EH57" s="386"/>
      <c r="EI57" s="386"/>
      <c r="EJ57" s="386"/>
      <c r="EK57" s="386"/>
      <c r="EL57" s="386"/>
      <c r="EM57" s="386"/>
      <c r="EN57" s="386"/>
      <c r="EO57" s="386"/>
      <c r="EP57" s="386"/>
      <c r="EQ57" s="386"/>
      <c r="ER57" s="386"/>
      <c r="ES57" s="386"/>
      <c r="ET57" s="386"/>
      <c r="EU57" s="386"/>
      <c r="EV57" s="386"/>
      <c r="EW57" s="386"/>
      <c r="EX57" s="386"/>
      <c r="EY57" s="386"/>
      <c r="EZ57" s="386"/>
      <c r="FA57" s="386"/>
      <c r="FB57" s="386"/>
      <c r="FC57" s="386"/>
      <c r="FD57" s="386"/>
      <c r="FE57" s="386"/>
    </row>
    <row r="58" spans="1:162" s="3" customFormat="1" ht="22.5" customHeight="1" x14ac:dyDescent="0.2">
      <c r="A58" s="456" t="s">
        <v>291</v>
      </c>
      <c r="B58" s="45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7"/>
      <c r="AY58" s="457"/>
      <c r="AZ58" s="457"/>
      <c r="BA58" s="457"/>
      <c r="BB58" s="457"/>
      <c r="BC58" s="457"/>
      <c r="BD58" s="457"/>
      <c r="BE58" s="457"/>
      <c r="BF58" s="457"/>
      <c r="BG58" s="457"/>
      <c r="BH58" s="457"/>
      <c r="BI58" s="457"/>
      <c r="BJ58" s="457"/>
      <c r="BK58" s="457"/>
      <c r="BL58" s="457"/>
      <c r="BM58" s="457"/>
      <c r="BN58" s="457"/>
      <c r="BO58" s="457"/>
      <c r="BP58" s="457"/>
      <c r="BQ58" s="457"/>
      <c r="BR58" s="457"/>
      <c r="BS58" s="457"/>
      <c r="BT58" s="457"/>
      <c r="BU58" s="457"/>
      <c r="BV58" s="457"/>
      <c r="BW58" s="457"/>
      <c r="BX58" s="457"/>
      <c r="BY58" s="457"/>
      <c r="BZ58" s="457"/>
      <c r="CA58" s="457"/>
      <c r="CB58" s="457"/>
      <c r="CC58" s="457"/>
      <c r="CD58" s="457"/>
      <c r="CE58" s="457"/>
      <c r="CF58" s="457"/>
      <c r="CG58" s="457"/>
      <c r="CH58" s="457"/>
      <c r="CI58" s="457"/>
      <c r="CJ58" s="457"/>
      <c r="CK58" s="457"/>
      <c r="CL58" s="457"/>
      <c r="CM58" s="457"/>
      <c r="CN58" s="457"/>
      <c r="CO58" s="457"/>
      <c r="CP58" s="457"/>
      <c r="CQ58" s="457"/>
      <c r="CR58" s="457"/>
      <c r="CS58" s="457"/>
      <c r="CT58" s="457"/>
      <c r="CU58" s="457"/>
      <c r="CV58" s="457"/>
      <c r="CW58" s="457"/>
      <c r="CX58" s="457"/>
      <c r="CY58" s="457"/>
      <c r="CZ58" s="457"/>
      <c r="DA58" s="457"/>
      <c r="DB58" s="457"/>
      <c r="DC58" s="457"/>
      <c r="DD58" s="457"/>
      <c r="DE58" s="457"/>
      <c r="DF58" s="457"/>
      <c r="DG58" s="457"/>
      <c r="DH58" s="457"/>
      <c r="DI58" s="457"/>
      <c r="DJ58" s="457"/>
      <c r="DK58" s="457"/>
      <c r="DL58" s="457"/>
      <c r="DM58" s="457"/>
      <c r="DN58" s="457"/>
      <c r="DO58" s="457"/>
      <c r="DP58" s="457"/>
      <c r="DQ58" s="457"/>
      <c r="DR58" s="457"/>
      <c r="DS58" s="457"/>
      <c r="DT58" s="457"/>
      <c r="DU58" s="457"/>
      <c r="DV58" s="457"/>
      <c r="DW58" s="457"/>
      <c r="DX58" s="457"/>
      <c r="DY58" s="457"/>
      <c r="DZ58" s="457"/>
      <c r="EA58" s="457"/>
      <c r="EB58" s="457"/>
      <c r="EC58" s="457"/>
      <c r="ED58" s="457"/>
      <c r="EE58" s="457"/>
      <c r="EF58" s="457"/>
      <c r="EG58" s="457"/>
      <c r="EH58" s="457"/>
      <c r="EI58" s="457"/>
      <c r="EJ58" s="457"/>
      <c r="EK58" s="457"/>
      <c r="EL58" s="457"/>
      <c r="EM58" s="457"/>
      <c r="EN58" s="457"/>
      <c r="EO58" s="457"/>
      <c r="EP58" s="457"/>
      <c r="EQ58" s="457"/>
      <c r="ER58" s="457"/>
      <c r="ES58" s="457"/>
      <c r="ET58" s="457"/>
      <c r="EU58" s="457"/>
      <c r="EV58" s="457"/>
      <c r="EW58" s="457"/>
      <c r="EX58" s="457"/>
      <c r="EY58" s="457"/>
      <c r="EZ58" s="457"/>
      <c r="FA58" s="457"/>
      <c r="FB58" s="457"/>
      <c r="FC58" s="457"/>
      <c r="FD58" s="457"/>
      <c r="FE58" s="457"/>
    </row>
    <row r="59" spans="1:162" ht="3" customHeight="1" x14ac:dyDescent="0.2"/>
  </sheetData>
  <mergeCells count="245">
    <mergeCell ref="FG12:FG23"/>
    <mergeCell ref="FI11:FJ11"/>
    <mergeCell ref="X49:Z49"/>
    <mergeCell ref="AA49:AC49"/>
    <mergeCell ref="A53:FE53"/>
    <mergeCell ref="A58:FE58"/>
    <mergeCell ref="A49:B49"/>
    <mergeCell ref="C49:E49"/>
    <mergeCell ref="F49:G49"/>
    <mergeCell ref="I49:W49"/>
    <mergeCell ref="A54:FE54"/>
    <mergeCell ref="A52:FF52"/>
    <mergeCell ref="A55:FE55"/>
    <mergeCell ref="A56:FE56"/>
    <mergeCell ref="A57:FE57"/>
    <mergeCell ref="A29:H30"/>
    <mergeCell ref="I29:CM29"/>
    <mergeCell ref="CA36:CR36"/>
    <mergeCell ref="CA37:CR37"/>
    <mergeCell ref="A46:Y46"/>
    <mergeCell ref="AH46:CM46"/>
    <mergeCell ref="A47:Y47"/>
    <mergeCell ref="AH47:CM47"/>
    <mergeCell ref="A43:CM43"/>
    <mergeCell ref="A44:CM44"/>
    <mergeCell ref="I39:J39"/>
    <mergeCell ref="K39:M39"/>
    <mergeCell ref="N39:O39"/>
    <mergeCell ref="Q39:AE39"/>
    <mergeCell ref="I26:CM26"/>
    <mergeCell ref="AM37:BD37"/>
    <mergeCell ref="BG36:BX36"/>
    <mergeCell ref="BG37:BX37"/>
    <mergeCell ref="AQ34:BH34"/>
    <mergeCell ref="BK34:BV34"/>
    <mergeCell ref="BY34:CR34"/>
    <mergeCell ref="A28:H28"/>
    <mergeCell ref="I28:CM28"/>
    <mergeCell ref="CN28:CU28"/>
    <mergeCell ref="ES29:FE30"/>
    <mergeCell ref="AF39:AH39"/>
    <mergeCell ref="AI39:AK39"/>
    <mergeCell ref="AQ33:BH33"/>
    <mergeCell ref="BK33:BV33"/>
    <mergeCell ref="BY33:CR33"/>
    <mergeCell ref="EF29:ER30"/>
    <mergeCell ref="CN29:CU30"/>
    <mergeCell ref="CV29:DE30"/>
    <mergeCell ref="I30:CM30"/>
    <mergeCell ref="DF29:DR30"/>
    <mergeCell ref="DS29:EE30"/>
    <mergeCell ref="AM36:BD36"/>
    <mergeCell ref="CV28:DE28"/>
    <mergeCell ref="DF28:DR28"/>
    <mergeCell ref="EF25:ER25"/>
    <mergeCell ref="ES25:FE25"/>
    <mergeCell ref="A25:H25"/>
    <mergeCell ref="I25:CM25"/>
    <mergeCell ref="CN25:CU25"/>
    <mergeCell ref="CV25:DE25"/>
    <mergeCell ref="DS25:EE25"/>
    <mergeCell ref="I27:CM27"/>
    <mergeCell ref="DF26:DR27"/>
    <mergeCell ref="DS26:EE27"/>
    <mergeCell ref="EF26:ER27"/>
    <mergeCell ref="ES26:FE27"/>
    <mergeCell ref="DF25:DR25"/>
    <mergeCell ref="DS28:EE28"/>
    <mergeCell ref="EF28:ER28"/>
    <mergeCell ref="ES28:FE28"/>
    <mergeCell ref="A26:H27"/>
    <mergeCell ref="CN26:CU27"/>
    <mergeCell ref="CV26:DE27"/>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DF9:DR9"/>
    <mergeCell ref="DS9:EE9"/>
    <mergeCell ref="EF9:ER9"/>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FG8:FH8"/>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s>
  <pageMargins left="0.59055118110236227" right="0.51181102362204722" top="0.78740157480314965" bottom="0.31496062992125984" header="0.19685039370078741" footer="0.19685039370078741"/>
  <pageSetup paperSize="9" scale="67" fitToHeight="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2" max="1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
  <sheetViews>
    <sheetView tabSelected="1" view="pageBreakPreview" zoomScale="85" zoomScaleNormal="100" zoomScaleSheetLayoutView="85" workbookViewId="0">
      <selection activeCell="C40" sqref="C40:J40"/>
    </sheetView>
  </sheetViews>
  <sheetFormatPr defaultColWidth="1.140625" defaultRowHeight="15.75" x14ac:dyDescent="0.25"/>
  <cols>
    <col min="1" max="1" width="5.28515625" style="14" customWidth="1"/>
    <col min="2" max="2" width="36.140625" style="14" bestFit="1" customWidth="1"/>
    <col min="3" max="3" width="13.140625" style="14" bestFit="1" customWidth="1"/>
    <col min="4" max="4" width="10.140625" style="14" customWidth="1"/>
    <col min="5" max="5" width="12.85546875" style="14" bestFit="1" customWidth="1"/>
    <col min="6" max="6" width="16.5703125" style="14" bestFit="1" customWidth="1"/>
    <col min="7" max="7" width="15.28515625" style="14" bestFit="1" customWidth="1"/>
    <col min="8" max="8" width="12.85546875" style="14" bestFit="1" customWidth="1"/>
    <col min="9" max="9" width="12.85546875" style="14" customWidth="1"/>
    <col min="10" max="10" width="20.140625" style="14" customWidth="1"/>
    <col min="11" max="16384" width="1.140625" style="14"/>
  </cols>
  <sheetData>
    <row r="1" spans="1:10" s="10" customFormat="1" ht="11.25" x14ac:dyDescent="0.2">
      <c r="J1" s="11" t="s">
        <v>331</v>
      </c>
    </row>
    <row r="2" spans="1:10" s="10" customFormat="1" ht="11.25" x14ac:dyDescent="0.2">
      <c r="J2" s="11" t="s">
        <v>332</v>
      </c>
    </row>
    <row r="3" spans="1:10" s="10" customFormat="1" ht="11.25" x14ac:dyDescent="0.2">
      <c r="J3" s="11" t="s">
        <v>333</v>
      </c>
    </row>
    <row r="4" spans="1:10" s="12" customFormat="1" ht="11.25" x14ac:dyDescent="0.2">
      <c r="J4" s="11" t="s">
        <v>334</v>
      </c>
    </row>
    <row r="5" spans="1:10" s="13" customFormat="1" x14ac:dyDescent="0.2"/>
    <row r="7" spans="1:10" s="15" customFormat="1" x14ac:dyDescent="0.25">
      <c r="A7" s="463" t="s">
        <v>335</v>
      </c>
      <c r="B7" s="463"/>
      <c r="C7" s="463"/>
      <c r="D7" s="463"/>
      <c r="E7" s="463"/>
      <c r="F7" s="463"/>
      <c r="G7" s="463"/>
      <c r="H7" s="463"/>
      <c r="I7" s="463"/>
      <c r="J7" s="463"/>
    </row>
    <row r="8" spans="1:10" s="17" customFormat="1" ht="9.75" x14ac:dyDescent="0.2">
      <c r="A8" s="16"/>
      <c r="B8" s="16"/>
      <c r="C8" s="16"/>
      <c r="D8" s="16"/>
      <c r="E8" s="16"/>
      <c r="F8" s="16"/>
      <c r="G8" s="16"/>
      <c r="H8" s="16"/>
      <c r="I8" s="16"/>
      <c r="J8" s="16"/>
    </row>
    <row r="9" spans="1:10" s="15" customFormat="1" x14ac:dyDescent="0.25">
      <c r="A9" s="463" t="s">
        <v>336</v>
      </c>
      <c r="B9" s="463"/>
      <c r="C9" s="463"/>
      <c r="D9" s="463"/>
      <c r="E9" s="463"/>
      <c r="F9" s="463"/>
      <c r="G9" s="463"/>
      <c r="H9" s="463"/>
      <c r="I9" s="463"/>
      <c r="J9" s="463"/>
    </row>
    <row r="10" spans="1:10" s="18" customFormat="1" ht="12.75" x14ac:dyDescent="0.2"/>
    <row r="11" spans="1:10" x14ac:dyDescent="0.25">
      <c r="A11" s="473" t="s">
        <v>337</v>
      </c>
      <c r="B11" s="473"/>
      <c r="C11" s="474" t="s">
        <v>91</v>
      </c>
      <c r="D11" s="474"/>
      <c r="E11" s="474"/>
      <c r="F11" s="474"/>
      <c r="G11" s="474"/>
      <c r="H11" s="474"/>
      <c r="I11" s="474"/>
      <c r="J11" s="474"/>
    </row>
    <row r="12" spans="1:10" s="19" customFormat="1" ht="9.75" x14ac:dyDescent="0.2">
      <c r="A12" s="17"/>
      <c r="C12" s="20"/>
      <c r="D12" s="20"/>
      <c r="E12" s="20"/>
      <c r="F12" s="20"/>
      <c r="G12" s="20"/>
      <c r="H12" s="20"/>
      <c r="I12" s="20"/>
      <c r="J12" s="20"/>
    </row>
    <row r="13" spans="1:10" x14ac:dyDescent="0.25">
      <c r="A13" s="473" t="s">
        <v>338</v>
      </c>
      <c r="B13" s="473"/>
      <c r="C13" s="473"/>
      <c r="D13" s="475" t="s">
        <v>339</v>
      </c>
      <c r="E13" s="475"/>
      <c r="F13" s="475"/>
      <c r="G13" s="475"/>
      <c r="H13" s="475"/>
      <c r="I13" s="475"/>
      <c r="J13" s="475"/>
    </row>
    <row r="15" spans="1:10" x14ac:dyDescent="0.25">
      <c r="A15" s="463" t="s">
        <v>340</v>
      </c>
      <c r="B15" s="463"/>
      <c r="C15" s="463"/>
      <c r="D15" s="463"/>
      <c r="E15" s="463"/>
      <c r="F15" s="463"/>
      <c r="G15" s="463"/>
      <c r="H15" s="463"/>
      <c r="I15" s="463"/>
      <c r="J15" s="463"/>
    </row>
    <row r="16" spans="1:10" s="18" customFormat="1" ht="12.75" x14ac:dyDescent="0.2"/>
    <row r="17" spans="1:10" s="18" customFormat="1" ht="12.75" x14ac:dyDescent="0.2">
      <c r="A17" s="464" t="s">
        <v>341</v>
      </c>
      <c r="B17" s="467" t="s">
        <v>342</v>
      </c>
      <c r="C17" s="467" t="s">
        <v>343</v>
      </c>
      <c r="D17" s="470" t="s">
        <v>344</v>
      </c>
      <c r="E17" s="471"/>
      <c r="F17" s="471"/>
      <c r="G17" s="471"/>
      <c r="H17" s="467" t="s">
        <v>345</v>
      </c>
      <c r="I17" s="476" t="s">
        <v>346</v>
      </c>
      <c r="J17" s="472" t="s">
        <v>347</v>
      </c>
    </row>
    <row r="18" spans="1:10" s="18" customFormat="1" ht="12.75" x14ac:dyDescent="0.2">
      <c r="A18" s="465"/>
      <c r="B18" s="468"/>
      <c r="C18" s="468"/>
      <c r="D18" s="464" t="s">
        <v>348</v>
      </c>
      <c r="E18" s="470" t="s">
        <v>56</v>
      </c>
      <c r="F18" s="471"/>
      <c r="G18" s="471"/>
      <c r="H18" s="468"/>
      <c r="I18" s="477"/>
      <c r="J18" s="472"/>
    </row>
    <row r="19" spans="1:10" s="18" customFormat="1" ht="38.25" x14ac:dyDescent="0.2">
      <c r="A19" s="466"/>
      <c r="B19" s="469"/>
      <c r="C19" s="469"/>
      <c r="D19" s="466"/>
      <c r="E19" s="21" t="s">
        <v>349</v>
      </c>
      <c r="F19" s="21" t="s">
        <v>350</v>
      </c>
      <c r="G19" s="21" t="s">
        <v>351</v>
      </c>
      <c r="H19" s="469"/>
      <c r="I19" s="478"/>
      <c r="J19" s="472"/>
    </row>
    <row r="20" spans="1:10" s="18" customFormat="1" ht="12.75" x14ac:dyDescent="0.2">
      <c r="A20" s="22">
        <v>1</v>
      </c>
      <c r="B20" s="22">
        <v>2</v>
      </c>
      <c r="C20" s="22">
        <v>3</v>
      </c>
      <c r="D20" s="22">
        <v>4</v>
      </c>
      <c r="E20" s="22">
        <v>5</v>
      </c>
      <c r="F20" s="22">
        <v>6</v>
      </c>
      <c r="G20" s="22">
        <v>7</v>
      </c>
      <c r="H20" s="22">
        <v>8</v>
      </c>
      <c r="I20" s="22"/>
      <c r="J20" s="23">
        <v>10</v>
      </c>
    </row>
    <row r="21" spans="1:10" s="18" customFormat="1" ht="12.75" x14ac:dyDescent="0.2">
      <c r="A21" s="24">
        <v>1</v>
      </c>
      <c r="B21" s="25"/>
      <c r="C21" s="26"/>
      <c r="D21" s="27"/>
      <c r="E21" s="27"/>
      <c r="F21" s="27"/>
      <c r="G21" s="27"/>
      <c r="H21" s="27"/>
      <c r="I21" s="27"/>
      <c r="J21" s="28"/>
    </row>
    <row r="22" spans="1:10" s="18" customFormat="1" ht="12.75" x14ac:dyDescent="0.2">
      <c r="A22" s="24">
        <v>2</v>
      </c>
      <c r="B22" s="25"/>
      <c r="C22" s="26"/>
      <c r="D22" s="27"/>
      <c r="E22" s="27"/>
      <c r="F22" s="27"/>
      <c r="G22" s="27"/>
      <c r="H22" s="29"/>
      <c r="I22" s="27"/>
      <c r="J22" s="28"/>
    </row>
    <row r="23" spans="1:10" s="18" customFormat="1" ht="12.75" x14ac:dyDescent="0.2">
      <c r="A23" s="24">
        <v>3</v>
      </c>
      <c r="B23" s="25" t="s">
        <v>597</v>
      </c>
      <c r="C23" s="26"/>
      <c r="D23" s="27"/>
      <c r="E23" s="27"/>
      <c r="F23" s="27"/>
      <c r="G23" s="27"/>
      <c r="H23" s="30"/>
      <c r="I23" s="27"/>
      <c r="J23" s="152">
        <v>21958878</v>
      </c>
    </row>
    <row r="24" spans="1:10" s="18" customFormat="1" ht="12.75" x14ac:dyDescent="0.2">
      <c r="A24" s="24">
        <v>4</v>
      </c>
      <c r="B24" s="25" t="s">
        <v>598</v>
      </c>
      <c r="C24" s="26"/>
      <c r="D24" s="27"/>
      <c r="E24" s="27"/>
      <c r="F24" s="27"/>
      <c r="G24" s="27"/>
      <c r="H24" s="30"/>
      <c r="I24" s="27"/>
      <c r="J24" s="152">
        <v>1488062</v>
      </c>
    </row>
    <row r="25" spans="1:10" s="18" customFormat="1" ht="12.75" x14ac:dyDescent="0.2">
      <c r="A25" s="460" t="s">
        <v>355</v>
      </c>
      <c r="B25" s="461"/>
      <c r="C25" s="31" t="s">
        <v>48</v>
      </c>
      <c r="D25" s="32"/>
      <c r="E25" s="31" t="s">
        <v>48</v>
      </c>
      <c r="F25" s="31" t="s">
        <v>48</v>
      </c>
      <c r="G25" s="31" t="s">
        <v>48</v>
      </c>
      <c r="H25" s="33" t="s">
        <v>48</v>
      </c>
      <c r="I25" s="33"/>
      <c r="J25" s="28">
        <f>SUM(J21:J24)</f>
        <v>23446940</v>
      </c>
    </row>
    <row r="26" spans="1:10" s="18" customFormat="1" ht="12.75" x14ac:dyDescent="0.2">
      <c r="J26" s="34"/>
    </row>
    <row r="27" spans="1:10" s="18" customFormat="1" ht="12.75" x14ac:dyDescent="0.2">
      <c r="A27" s="17"/>
      <c r="B27" s="19"/>
      <c r="C27" s="20"/>
      <c r="D27" s="20"/>
      <c r="E27" s="20"/>
      <c r="F27" s="20"/>
      <c r="G27" s="20"/>
      <c r="H27" s="20"/>
      <c r="I27" s="20"/>
      <c r="J27" s="20"/>
    </row>
    <row r="28" spans="1:10" s="18" customFormat="1" x14ac:dyDescent="0.25">
      <c r="A28" s="15" t="s">
        <v>338</v>
      </c>
      <c r="B28" s="14"/>
      <c r="C28" s="475" t="s">
        <v>356</v>
      </c>
      <c r="D28" s="475"/>
      <c r="E28" s="475"/>
      <c r="F28" s="475"/>
      <c r="G28" s="475"/>
      <c r="H28" s="475"/>
      <c r="I28" s="475"/>
      <c r="J28" s="475"/>
    </row>
    <row r="29" spans="1:10" s="18" customFormat="1" x14ac:dyDescent="0.25">
      <c r="A29" s="14"/>
      <c r="B29" s="14"/>
      <c r="C29" s="14"/>
      <c r="D29" s="14"/>
      <c r="E29" s="14"/>
      <c r="F29" s="14"/>
      <c r="G29" s="14"/>
      <c r="H29" s="14"/>
      <c r="I29" s="14"/>
      <c r="J29" s="14"/>
    </row>
    <row r="30" spans="1:10" s="18" customFormat="1" x14ac:dyDescent="0.25">
      <c r="A30" s="463" t="s">
        <v>340</v>
      </c>
      <c r="B30" s="463"/>
      <c r="C30" s="463"/>
      <c r="D30" s="463"/>
      <c r="E30" s="463"/>
      <c r="F30" s="463"/>
      <c r="G30" s="463"/>
      <c r="H30" s="463"/>
      <c r="I30" s="463"/>
      <c r="J30" s="463"/>
    </row>
    <row r="31" spans="1:10" s="18" customFormat="1" ht="12.75" x14ac:dyDescent="0.2"/>
    <row r="32" spans="1:10" s="18" customFormat="1" ht="12.75" x14ac:dyDescent="0.2">
      <c r="A32" s="464" t="s">
        <v>341</v>
      </c>
      <c r="B32" s="467" t="s">
        <v>342</v>
      </c>
      <c r="C32" s="467" t="s">
        <v>343</v>
      </c>
      <c r="D32" s="470" t="s">
        <v>344</v>
      </c>
      <c r="E32" s="471"/>
      <c r="F32" s="471"/>
      <c r="G32" s="471"/>
      <c r="H32" s="467" t="s">
        <v>345</v>
      </c>
      <c r="I32" s="472" t="s">
        <v>347</v>
      </c>
    </row>
    <row r="33" spans="1:10" s="18" customFormat="1" ht="12.75" x14ac:dyDescent="0.2">
      <c r="A33" s="465"/>
      <c r="B33" s="468"/>
      <c r="C33" s="468"/>
      <c r="D33" s="464" t="s">
        <v>348</v>
      </c>
      <c r="E33" s="470" t="s">
        <v>56</v>
      </c>
      <c r="F33" s="471"/>
      <c r="G33" s="471"/>
      <c r="H33" s="468"/>
      <c r="I33" s="472"/>
    </row>
    <row r="34" spans="1:10" s="18" customFormat="1" ht="38.25" x14ac:dyDescent="0.2">
      <c r="A34" s="466"/>
      <c r="B34" s="469"/>
      <c r="C34" s="469"/>
      <c r="D34" s="466"/>
      <c r="E34" s="21" t="s">
        <v>349</v>
      </c>
      <c r="F34" s="21" t="s">
        <v>350</v>
      </c>
      <c r="G34" s="21" t="s">
        <v>351</v>
      </c>
      <c r="H34" s="469"/>
      <c r="I34" s="472"/>
    </row>
    <row r="35" spans="1:10" s="18" customFormat="1" ht="12.75" x14ac:dyDescent="0.2">
      <c r="A35" s="22">
        <v>1</v>
      </c>
      <c r="B35" s="22">
        <v>2</v>
      </c>
      <c r="C35" s="22">
        <v>3</v>
      </c>
      <c r="D35" s="22">
        <v>4</v>
      </c>
      <c r="E35" s="22">
        <v>5</v>
      </c>
      <c r="F35" s="22">
        <v>6</v>
      </c>
      <c r="G35" s="22">
        <v>7</v>
      </c>
      <c r="H35" s="22">
        <v>8</v>
      </c>
      <c r="I35" s="23">
        <v>10</v>
      </c>
    </row>
    <row r="36" spans="1:10" s="18" customFormat="1" ht="12.75" x14ac:dyDescent="0.2">
      <c r="A36" s="31">
        <v>1</v>
      </c>
      <c r="B36" s="25" t="s">
        <v>352</v>
      </c>
      <c r="C36" s="32"/>
      <c r="D36" s="35"/>
      <c r="E36" s="35"/>
      <c r="F36" s="35"/>
      <c r="G36" s="35"/>
      <c r="H36" s="35"/>
      <c r="I36" s="152"/>
    </row>
    <row r="37" spans="1:10" s="18" customFormat="1" ht="12.75" x14ac:dyDescent="0.2">
      <c r="A37" s="31">
        <v>2</v>
      </c>
      <c r="B37" s="25" t="s">
        <v>353</v>
      </c>
      <c r="C37" s="32"/>
      <c r="D37" s="35"/>
      <c r="E37" s="35"/>
      <c r="F37" s="35"/>
      <c r="G37" s="35"/>
      <c r="H37" s="35"/>
      <c r="I37" s="152"/>
    </row>
    <row r="38" spans="1:10" s="18" customFormat="1" ht="12.75" x14ac:dyDescent="0.2">
      <c r="A38" s="31">
        <v>3</v>
      </c>
      <c r="B38" s="25" t="s">
        <v>354</v>
      </c>
      <c r="C38" s="32"/>
      <c r="D38" s="35"/>
      <c r="E38" s="35"/>
      <c r="F38" s="35"/>
      <c r="G38" s="35"/>
      <c r="H38" s="37"/>
      <c r="I38" s="152"/>
    </row>
    <row r="39" spans="1:10" s="18" customFormat="1" ht="12.75" x14ac:dyDescent="0.2">
      <c r="A39" s="460" t="s">
        <v>355</v>
      </c>
      <c r="B39" s="461"/>
      <c r="C39" s="31" t="s">
        <v>48</v>
      </c>
      <c r="D39" s="35">
        <f>SUM(D36:D38)</f>
        <v>0</v>
      </c>
      <c r="E39" s="31" t="s">
        <v>48</v>
      </c>
      <c r="F39" s="31" t="s">
        <v>48</v>
      </c>
      <c r="G39" s="31" t="s">
        <v>48</v>
      </c>
      <c r="H39" s="33" t="s">
        <v>48</v>
      </c>
      <c r="I39" s="152">
        <v>509491.4</v>
      </c>
    </row>
    <row r="40" spans="1:10" s="18" customFormat="1" ht="15.75" customHeight="1" x14ac:dyDescent="0.25">
      <c r="A40" s="136" t="s">
        <v>338</v>
      </c>
      <c r="B40" s="14"/>
      <c r="C40" s="462" t="s">
        <v>394</v>
      </c>
      <c r="D40" s="462"/>
      <c r="E40" s="462"/>
      <c r="F40" s="462"/>
      <c r="G40" s="462"/>
      <c r="H40" s="462"/>
      <c r="I40" s="462"/>
      <c r="J40" s="462"/>
    </row>
    <row r="41" spans="1:10" s="18" customFormat="1" x14ac:dyDescent="0.25">
      <c r="A41" s="14"/>
      <c r="B41" s="14"/>
      <c r="C41" s="14"/>
      <c r="D41" s="14"/>
      <c r="E41" s="14"/>
      <c r="F41" s="14"/>
      <c r="G41" s="14"/>
      <c r="H41" s="14"/>
      <c r="I41" s="14"/>
      <c r="J41" s="14"/>
    </row>
    <row r="42" spans="1:10" s="18" customFormat="1" x14ac:dyDescent="0.25">
      <c r="A42" s="463" t="s">
        <v>340</v>
      </c>
      <c r="B42" s="463"/>
      <c r="C42" s="463"/>
      <c r="D42" s="463"/>
      <c r="E42" s="463"/>
      <c r="F42" s="463"/>
      <c r="G42" s="463"/>
      <c r="H42" s="463"/>
      <c r="I42" s="463"/>
      <c r="J42" s="463"/>
    </row>
    <row r="43" spans="1:10" s="18" customFormat="1" ht="12.75" x14ac:dyDescent="0.2"/>
    <row r="44" spans="1:10" s="18" customFormat="1" ht="12.75" x14ac:dyDescent="0.2">
      <c r="A44" s="464" t="s">
        <v>341</v>
      </c>
      <c r="B44" s="467" t="s">
        <v>342</v>
      </c>
      <c r="C44" s="467" t="s">
        <v>343</v>
      </c>
      <c r="D44" s="470" t="s">
        <v>344</v>
      </c>
      <c r="E44" s="471"/>
      <c r="F44" s="471"/>
      <c r="G44" s="471"/>
      <c r="H44" s="467" t="s">
        <v>345</v>
      </c>
      <c r="I44" s="472" t="s">
        <v>347</v>
      </c>
    </row>
    <row r="45" spans="1:10" s="18" customFormat="1" ht="12.75" x14ac:dyDescent="0.2">
      <c r="A45" s="465"/>
      <c r="B45" s="468"/>
      <c r="C45" s="468"/>
      <c r="D45" s="464" t="s">
        <v>348</v>
      </c>
      <c r="E45" s="470" t="s">
        <v>56</v>
      </c>
      <c r="F45" s="471"/>
      <c r="G45" s="471"/>
      <c r="H45" s="468"/>
      <c r="I45" s="472"/>
    </row>
    <row r="46" spans="1:10" s="18" customFormat="1" ht="38.25" x14ac:dyDescent="0.2">
      <c r="A46" s="466"/>
      <c r="B46" s="469"/>
      <c r="C46" s="469"/>
      <c r="D46" s="466"/>
      <c r="E46" s="21" t="s">
        <v>349</v>
      </c>
      <c r="F46" s="21" t="s">
        <v>350</v>
      </c>
      <c r="G46" s="21" t="s">
        <v>351</v>
      </c>
      <c r="H46" s="469"/>
      <c r="I46" s="472"/>
    </row>
    <row r="47" spans="1:10" s="18" customFormat="1" ht="12.75" x14ac:dyDescent="0.2">
      <c r="A47" s="137">
        <v>1</v>
      </c>
      <c r="B47" s="137">
        <v>2</v>
      </c>
      <c r="C47" s="137">
        <v>3</v>
      </c>
      <c r="D47" s="137">
        <v>4</v>
      </c>
      <c r="E47" s="137">
        <v>5</v>
      </c>
      <c r="F47" s="137">
        <v>6</v>
      </c>
      <c r="G47" s="137">
        <v>7</v>
      </c>
      <c r="H47" s="137">
        <v>8</v>
      </c>
      <c r="I47" s="139">
        <v>10</v>
      </c>
    </row>
    <row r="48" spans="1:10" s="18" customFormat="1" ht="12.75" x14ac:dyDescent="0.2">
      <c r="A48" s="31">
        <v>1</v>
      </c>
      <c r="B48" s="25" t="s">
        <v>352</v>
      </c>
      <c r="C48" s="138"/>
      <c r="D48" s="35"/>
      <c r="E48" s="35"/>
      <c r="F48" s="35"/>
      <c r="G48" s="35"/>
      <c r="H48" s="35"/>
      <c r="I48" s="36">
        <v>0</v>
      </c>
    </row>
    <row r="49" spans="1:9" s="18" customFormat="1" ht="12.75" x14ac:dyDescent="0.2">
      <c r="A49" s="31">
        <v>2</v>
      </c>
      <c r="B49" s="25" t="s">
        <v>353</v>
      </c>
      <c r="C49" s="138">
        <v>73</v>
      </c>
      <c r="D49" s="35">
        <f t="shared" ref="D49" si="0">E49</f>
        <v>0</v>
      </c>
      <c r="E49" s="35">
        <f>I49/C49/5</f>
        <v>0</v>
      </c>
      <c r="F49" s="35"/>
      <c r="G49" s="35"/>
      <c r="H49" s="35"/>
      <c r="I49" s="152"/>
    </row>
    <row r="50" spans="1:9" s="18" customFormat="1" ht="12.75" x14ac:dyDescent="0.2">
      <c r="A50" s="31">
        <v>3</v>
      </c>
      <c r="B50" s="25" t="s">
        <v>354</v>
      </c>
      <c r="C50" s="138"/>
      <c r="D50" s="35"/>
      <c r="E50" s="35"/>
      <c r="F50" s="35"/>
      <c r="G50" s="35"/>
      <c r="H50" s="37"/>
      <c r="I50" s="152"/>
    </row>
    <row r="51" spans="1:9" s="18" customFormat="1" ht="12.75" x14ac:dyDescent="0.2">
      <c r="A51" s="460" t="s">
        <v>355</v>
      </c>
      <c r="B51" s="461"/>
      <c r="C51" s="31" t="s">
        <v>48</v>
      </c>
      <c r="D51" s="35"/>
      <c r="E51" s="31" t="s">
        <v>48</v>
      </c>
      <c r="F51" s="31" t="s">
        <v>48</v>
      </c>
      <c r="G51" s="31" t="s">
        <v>48</v>
      </c>
      <c r="H51" s="33" t="s">
        <v>48</v>
      </c>
      <c r="I51" s="152">
        <f>SUM(I48:I50)</f>
        <v>0</v>
      </c>
    </row>
    <row r="52" spans="1:9" s="18" customFormat="1" ht="12.75" x14ac:dyDescent="0.2">
      <c r="I52" s="34"/>
    </row>
    <row r="53" spans="1:9" s="18" customFormat="1" ht="12.75" x14ac:dyDescent="0.2">
      <c r="I53" s="38"/>
    </row>
    <row r="54" spans="1:9" s="18" customFormat="1" ht="12.75" x14ac:dyDescent="0.2"/>
    <row r="55" spans="1:9" s="18" customFormat="1" ht="12.75" x14ac:dyDescent="0.2">
      <c r="I55" s="39"/>
    </row>
    <row r="56" spans="1:9" s="18" customFormat="1" ht="12.75" x14ac:dyDescent="0.2"/>
    <row r="57" spans="1:9" s="18" customFormat="1" ht="12.75" x14ac:dyDescent="0.2"/>
    <row r="58" spans="1:9" s="18" customFormat="1" ht="12.75" x14ac:dyDescent="0.2"/>
    <row r="59" spans="1:9" s="18" customFormat="1" ht="12.75" x14ac:dyDescent="0.2"/>
    <row r="60" spans="1:9" s="18" customFormat="1" ht="12.75" x14ac:dyDescent="0.2"/>
    <row r="61" spans="1:9" s="18" customFormat="1" ht="12.75" x14ac:dyDescent="0.2"/>
    <row r="62" spans="1:9" s="18" customFormat="1" ht="12.75" x14ac:dyDescent="0.2"/>
    <row r="63" spans="1:9" s="18" customFormat="1" ht="12.75" x14ac:dyDescent="0.2"/>
    <row r="64" spans="1:9" s="18" customFormat="1" ht="12.75" x14ac:dyDescent="0.2"/>
    <row r="65" s="18" customFormat="1" ht="12.75" x14ac:dyDescent="0.2"/>
    <row r="66" s="18" customFormat="1" ht="12.75" x14ac:dyDescent="0.2"/>
    <row r="67" s="18" customFormat="1" ht="12.75" x14ac:dyDescent="0.2"/>
    <row r="68" s="18" customFormat="1" ht="12.75" x14ac:dyDescent="0.2"/>
    <row r="69" s="18" customFormat="1" ht="12.75" x14ac:dyDescent="0.2"/>
    <row r="70" s="18" customFormat="1" ht="12.75" x14ac:dyDescent="0.2"/>
    <row r="71" s="18" customFormat="1" ht="12.75" x14ac:dyDescent="0.2"/>
    <row r="72" s="18" customFormat="1" ht="12.75" x14ac:dyDescent="0.2"/>
    <row r="73" s="18" customFormat="1" ht="12.75" x14ac:dyDescent="0.2"/>
    <row r="74" s="18" customFormat="1" ht="12.75" x14ac:dyDescent="0.2"/>
    <row r="75" s="18" customFormat="1" ht="12.75" x14ac:dyDescent="0.2"/>
    <row r="76" s="18" customFormat="1" ht="12.75" x14ac:dyDescent="0.2"/>
    <row r="77" s="18" customFormat="1" ht="12.75" x14ac:dyDescent="0.2"/>
    <row r="78" s="18" customFormat="1" ht="12.75" x14ac:dyDescent="0.2"/>
    <row r="79" s="18" customFormat="1" ht="12.75" x14ac:dyDescent="0.2"/>
    <row r="80" s="18" customFormat="1" ht="12.75" x14ac:dyDescent="0.2"/>
    <row r="81" s="18" customFormat="1" ht="12.75" x14ac:dyDescent="0.2"/>
    <row r="82" s="18" customFormat="1" ht="12.75" x14ac:dyDescent="0.2"/>
    <row r="83" s="18" customFormat="1" ht="12.75" x14ac:dyDescent="0.2"/>
    <row r="84" s="18" customFormat="1" ht="12.75" x14ac:dyDescent="0.2"/>
    <row r="85" s="18" customFormat="1" ht="12.75" x14ac:dyDescent="0.2"/>
    <row r="86" s="18" customFormat="1" ht="12.75" x14ac:dyDescent="0.2"/>
    <row r="87" s="18" customFormat="1" ht="12.75" x14ac:dyDescent="0.2"/>
    <row r="88" s="18" customFormat="1" ht="12.75" x14ac:dyDescent="0.2"/>
    <row r="89" s="18" customFormat="1" ht="12.75" x14ac:dyDescent="0.2"/>
    <row r="90" s="18" customFormat="1" ht="12.75" x14ac:dyDescent="0.2"/>
    <row r="91" s="18" customFormat="1" ht="12.75" x14ac:dyDescent="0.2"/>
    <row r="92" s="18" customFormat="1" ht="12.75" x14ac:dyDescent="0.2"/>
    <row r="93" s="18" customFormat="1" ht="12.75" x14ac:dyDescent="0.2"/>
    <row r="94" s="18" customFormat="1" ht="12.75" x14ac:dyDescent="0.2"/>
    <row r="95" s="18" customFormat="1" ht="12.75" x14ac:dyDescent="0.2"/>
    <row r="96" s="18" customFormat="1" ht="12.75" x14ac:dyDescent="0.2"/>
    <row r="97" s="18" customFormat="1" ht="12.75" x14ac:dyDescent="0.2"/>
    <row r="98" s="18" customFormat="1" ht="12.75" x14ac:dyDescent="0.2"/>
    <row r="99" s="18" customFormat="1" ht="12.75" x14ac:dyDescent="0.2"/>
    <row r="100" s="18" customFormat="1" ht="12.75" x14ac:dyDescent="0.2"/>
    <row r="101" s="18" customFormat="1" ht="12.75" x14ac:dyDescent="0.2"/>
    <row r="102" s="18" customFormat="1" ht="12.75" x14ac:dyDescent="0.2"/>
    <row r="103" s="18" customFormat="1" ht="12.75" x14ac:dyDescent="0.2"/>
    <row r="104" s="18" customFormat="1" ht="12.75" x14ac:dyDescent="0.2"/>
    <row r="105" s="18" customFormat="1" ht="12.75" x14ac:dyDescent="0.2"/>
    <row r="106" s="18" customFormat="1" ht="12.75" x14ac:dyDescent="0.2"/>
    <row r="107" s="18" customFormat="1" ht="12.75" x14ac:dyDescent="0.2"/>
    <row r="108" s="18" customFormat="1" ht="12.75" x14ac:dyDescent="0.2"/>
    <row r="109" s="18" customFormat="1" ht="12.75" x14ac:dyDescent="0.2"/>
    <row r="110" s="18" customFormat="1" ht="12.75" x14ac:dyDescent="0.2"/>
    <row r="111" s="18" customFormat="1" ht="12.75" x14ac:dyDescent="0.2"/>
    <row r="112" s="18" customFormat="1" ht="12.75" x14ac:dyDescent="0.2"/>
    <row r="113" s="18" customFormat="1" ht="12.75" x14ac:dyDescent="0.2"/>
    <row r="114" s="18" customFormat="1" ht="12.75" x14ac:dyDescent="0.2"/>
    <row r="115" s="18" customFormat="1" ht="12.75" x14ac:dyDescent="0.2"/>
    <row r="116" s="18" customFormat="1" ht="12.75" x14ac:dyDescent="0.2"/>
    <row r="117" s="18" customFormat="1" ht="12.75" x14ac:dyDescent="0.2"/>
    <row r="118" s="18" customFormat="1" ht="12.75" x14ac:dyDescent="0.2"/>
    <row r="119" s="18" customFormat="1" ht="12.75" x14ac:dyDescent="0.2"/>
    <row r="120" s="18" customFormat="1" ht="12.75" x14ac:dyDescent="0.2"/>
    <row r="121" s="18" customFormat="1" ht="12.75" x14ac:dyDescent="0.2"/>
    <row r="122" s="18" customFormat="1" ht="12.75" x14ac:dyDescent="0.2"/>
    <row r="123" s="18" customFormat="1" ht="12.75" x14ac:dyDescent="0.2"/>
    <row r="124" s="18" customFormat="1" ht="12.75" x14ac:dyDescent="0.2"/>
    <row r="125" s="18" customFormat="1" ht="12.75" x14ac:dyDescent="0.2"/>
    <row r="126" s="18" customFormat="1" ht="12.75" x14ac:dyDescent="0.2"/>
    <row r="127" s="18" customFormat="1" ht="12.75" x14ac:dyDescent="0.2"/>
    <row r="128" s="18" customFormat="1" ht="12.75" x14ac:dyDescent="0.2"/>
    <row r="129" s="18" customFormat="1" ht="12.75" x14ac:dyDescent="0.2"/>
    <row r="130" s="18" customFormat="1" ht="12.75" x14ac:dyDescent="0.2"/>
    <row r="131" s="18" customFormat="1" ht="12.75" x14ac:dyDescent="0.2"/>
    <row r="132" s="18" customFormat="1" ht="12.75" x14ac:dyDescent="0.2"/>
    <row r="133" s="18" customFormat="1" ht="12.75" x14ac:dyDescent="0.2"/>
    <row r="134" s="18" customFormat="1" ht="12.75" x14ac:dyDescent="0.2"/>
    <row r="135" s="18" customFormat="1" ht="12.75" x14ac:dyDescent="0.2"/>
    <row r="136" s="18" customFormat="1" ht="12.75" x14ac:dyDescent="0.2"/>
    <row r="137" s="18" customFormat="1" ht="12.75" x14ac:dyDescent="0.2"/>
    <row r="138" s="18" customFormat="1" ht="12.75" x14ac:dyDescent="0.2"/>
    <row r="139" s="18" customFormat="1" ht="12.75" x14ac:dyDescent="0.2"/>
    <row r="140" s="18" customFormat="1" ht="12.75" x14ac:dyDescent="0.2"/>
    <row r="141" s="18" customFormat="1" ht="12.75" x14ac:dyDescent="0.2"/>
    <row r="142" s="18" customFormat="1" ht="12.75" x14ac:dyDescent="0.2"/>
    <row r="143" s="18" customFormat="1" ht="12.75" x14ac:dyDescent="0.2"/>
    <row r="144" s="18" customFormat="1" ht="12.75" x14ac:dyDescent="0.2"/>
    <row r="145" s="18" customFormat="1" ht="12.75" x14ac:dyDescent="0.2"/>
    <row r="146" s="18" customFormat="1" ht="12.75" x14ac:dyDescent="0.2"/>
    <row r="147" s="18" customFormat="1" ht="12.75" x14ac:dyDescent="0.2"/>
    <row r="148" s="18" customFormat="1" ht="12.75" x14ac:dyDescent="0.2"/>
    <row r="149" s="18" customFormat="1" ht="12.75" x14ac:dyDescent="0.2"/>
    <row r="150" s="18" customFormat="1" ht="12.75" x14ac:dyDescent="0.2"/>
    <row r="151" s="18" customFormat="1" ht="12.75" x14ac:dyDescent="0.2"/>
    <row r="152" s="18" customFormat="1" ht="12.75" x14ac:dyDescent="0.2"/>
    <row r="153" s="18" customFormat="1" ht="12.75" x14ac:dyDescent="0.2"/>
    <row r="154" s="18" customFormat="1" ht="12.75" x14ac:dyDescent="0.2"/>
    <row r="155" s="18" customFormat="1" ht="12.75" x14ac:dyDescent="0.2"/>
    <row r="156" s="18" customFormat="1" ht="12.75" x14ac:dyDescent="0.2"/>
    <row r="157" s="18" customFormat="1" ht="12.75" x14ac:dyDescent="0.2"/>
    <row r="158" s="18" customFormat="1" ht="12.75" x14ac:dyDescent="0.2"/>
    <row r="159" s="18" customFormat="1" ht="12.75" x14ac:dyDescent="0.2"/>
    <row r="160" s="18" customFormat="1" ht="12.75" x14ac:dyDescent="0.2"/>
    <row r="161" s="18" customFormat="1" ht="12.75" x14ac:dyDescent="0.2"/>
    <row r="162" s="18" customFormat="1" ht="12.75" x14ac:dyDescent="0.2"/>
    <row r="163" s="18" customFormat="1" ht="12.75" x14ac:dyDescent="0.2"/>
    <row r="164" s="18" customFormat="1" ht="12.75" x14ac:dyDescent="0.2"/>
    <row r="165" s="18" customFormat="1" ht="12.75" x14ac:dyDescent="0.2"/>
    <row r="166" s="18" customFormat="1" ht="12.75" x14ac:dyDescent="0.2"/>
    <row r="167" s="18" customFormat="1" ht="12.75" x14ac:dyDescent="0.2"/>
    <row r="168" s="18" customFormat="1" ht="12.75" x14ac:dyDescent="0.2"/>
    <row r="169" s="18" customFormat="1" ht="12.75" x14ac:dyDescent="0.2"/>
    <row r="170" s="18" customFormat="1" ht="12.75" x14ac:dyDescent="0.2"/>
    <row r="171" s="18" customFormat="1" ht="12.75" x14ac:dyDescent="0.2"/>
    <row r="172" s="18" customFormat="1" ht="12.75" x14ac:dyDescent="0.2"/>
    <row r="173" s="18" customFormat="1" ht="12.75" x14ac:dyDescent="0.2"/>
    <row r="174" s="18" customFormat="1" ht="12.75" x14ac:dyDescent="0.2"/>
    <row r="175" s="18" customFormat="1" ht="12.75" x14ac:dyDescent="0.2"/>
    <row r="176" s="18" customFormat="1" ht="12.75" x14ac:dyDescent="0.2"/>
    <row r="177" s="18" customFormat="1" ht="12.75" x14ac:dyDescent="0.2"/>
    <row r="178" s="18" customFormat="1" ht="12.75" x14ac:dyDescent="0.2"/>
    <row r="179" s="18" customFormat="1" ht="12.75" x14ac:dyDescent="0.2"/>
    <row r="180" s="18" customFormat="1" ht="12.75" x14ac:dyDescent="0.2"/>
    <row r="181" s="18" customFormat="1" ht="12.75" x14ac:dyDescent="0.2"/>
    <row r="182" s="18" customFormat="1" ht="12.75" x14ac:dyDescent="0.2"/>
    <row r="183" s="18" customFormat="1" ht="12.75" x14ac:dyDescent="0.2"/>
    <row r="184" s="18" customFormat="1" ht="12.75" x14ac:dyDescent="0.2"/>
    <row r="185" s="18" customFormat="1" ht="12.75" x14ac:dyDescent="0.2"/>
    <row r="186" s="18" customFormat="1" ht="12.75" x14ac:dyDescent="0.2"/>
    <row r="187" s="18" customFormat="1" ht="12.75" x14ac:dyDescent="0.2"/>
    <row r="188" s="18" customFormat="1" ht="12.75" x14ac:dyDescent="0.2"/>
    <row r="189" s="18" customFormat="1" ht="12.75" x14ac:dyDescent="0.2"/>
    <row r="190" s="18" customFormat="1" ht="12.75" x14ac:dyDescent="0.2"/>
    <row r="191" s="18" customFormat="1" ht="12.75" x14ac:dyDescent="0.2"/>
    <row r="192" s="18" customFormat="1" ht="12.75" x14ac:dyDescent="0.2"/>
    <row r="193" s="18" customFormat="1" ht="12.75" x14ac:dyDescent="0.2"/>
    <row r="194" s="18" customFormat="1" ht="12.75" x14ac:dyDescent="0.2"/>
    <row r="195" s="18" customFormat="1" ht="12.75" x14ac:dyDescent="0.2"/>
    <row r="196" s="18" customFormat="1" ht="12.75" x14ac:dyDescent="0.2"/>
    <row r="197" s="18" customFormat="1" ht="12.75" x14ac:dyDescent="0.2"/>
    <row r="198" s="18" customFormat="1" ht="12.75" x14ac:dyDescent="0.2"/>
    <row r="199" s="18" customFormat="1" ht="12.75" x14ac:dyDescent="0.2"/>
    <row r="200" s="18" customFormat="1" ht="12.75" x14ac:dyDescent="0.2"/>
    <row r="201" s="18" customFormat="1" ht="12.75" x14ac:dyDescent="0.2"/>
  </sheetData>
  <mergeCells count="39">
    <mergeCell ref="A39:B39"/>
    <mergeCell ref="A32:A34"/>
    <mergeCell ref="B32:B34"/>
    <mergeCell ref="C32:C34"/>
    <mergeCell ref="D32:G32"/>
    <mergeCell ref="H32:H34"/>
    <mergeCell ref="I32:I34"/>
    <mergeCell ref="D33:D34"/>
    <mergeCell ref="E33:G33"/>
    <mergeCell ref="A25:B25"/>
    <mergeCell ref="C28:J28"/>
    <mergeCell ref="A30:J30"/>
    <mergeCell ref="A15:J15"/>
    <mergeCell ref="A17:A19"/>
    <mergeCell ref="B17:B19"/>
    <mergeCell ref="C17:C19"/>
    <mergeCell ref="D17:G17"/>
    <mergeCell ref="H17:H19"/>
    <mergeCell ref="I17:I19"/>
    <mergeCell ref="J17:J19"/>
    <mergeCell ref="D18:D19"/>
    <mergeCell ref="E18:G18"/>
    <mergeCell ref="A7:J7"/>
    <mergeCell ref="A9:J9"/>
    <mergeCell ref="A11:B11"/>
    <mergeCell ref="C11:J11"/>
    <mergeCell ref="A13:C13"/>
    <mergeCell ref="D13:J13"/>
    <mergeCell ref="A51:B51"/>
    <mergeCell ref="C40:J40"/>
    <mergeCell ref="A42:J42"/>
    <mergeCell ref="A44:A46"/>
    <mergeCell ref="B44:B46"/>
    <mergeCell ref="C44:C46"/>
    <mergeCell ref="D44:G44"/>
    <mergeCell ref="H44:H46"/>
    <mergeCell ref="I44:I46"/>
    <mergeCell ref="D45:D46"/>
    <mergeCell ref="E45:G45"/>
  </mergeCells>
  <pageMargins left="0.70866141732283472" right="0.70866141732283472" top="0.74803149606299213" bottom="0.74803149606299213" header="0.31496062992125984" footer="0.31496062992125984"/>
  <pageSetup paperSize="9" scale="86"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view="pageBreakPreview" zoomScale="115" zoomScaleNormal="100" zoomScaleSheetLayoutView="115" workbookViewId="0">
      <selection activeCell="F8" sqref="F8"/>
    </sheetView>
  </sheetViews>
  <sheetFormatPr defaultRowHeight="12.75" x14ac:dyDescent="0.2"/>
  <cols>
    <col min="1" max="1" width="11.140625" customWidth="1"/>
    <col min="2" max="6" width="19.7109375" customWidth="1"/>
  </cols>
  <sheetData>
    <row r="1" spans="1:6" ht="15.75" x14ac:dyDescent="0.25">
      <c r="A1" s="463" t="s">
        <v>357</v>
      </c>
      <c r="B1" s="463"/>
      <c r="C1" s="463"/>
      <c r="D1" s="463"/>
      <c r="E1" s="463"/>
      <c r="F1" s="463"/>
    </row>
    <row r="2" spans="1:6" ht="15.75" x14ac:dyDescent="0.25">
      <c r="A2" s="473" t="s">
        <v>337</v>
      </c>
      <c r="B2" s="473"/>
      <c r="C2" s="474" t="s">
        <v>94</v>
      </c>
      <c r="D2" s="474"/>
      <c r="E2" s="474"/>
      <c r="F2" s="474"/>
    </row>
    <row r="3" spans="1:6" x14ac:dyDescent="0.2">
      <c r="A3" s="17"/>
      <c r="B3" s="19"/>
      <c r="C3" s="20"/>
      <c r="D3" s="20"/>
      <c r="E3" s="20"/>
      <c r="F3" s="20"/>
    </row>
    <row r="4" spans="1:6" ht="15.75" x14ac:dyDescent="0.25">
      <c r="A4" s="473" t="s">
        <v>338</v>
      </c>
      <c r="B4" s="473"/>
      <c r="C4" s="473"/>
      <c r="D4" s="475" t="s">
        <v>339</v>
      </c>
      <c r="E4" s="475"/>
      <c r="F4" s="475"/>
    </row>
    <row r="5" spans="1:6" x14ac:dyDescent="0.2">
      <c r="A5" s="19"/>
      <c r="B5" s="19"/>
      <c r="C5" s="19"/>
      <c r="D5" s="19"/>
      <c r="E5" s="19"/>
      <c r="F5" s="19"/>
    </row>
    <row r="6" spans="1:6" ht="38.25" x14ac:dyDescent="0.2">
      <c r="A6" s="41" t="s">
        <v>341</v>
      </c>
      <c r="B6" s="21" t="s">
        <v>358</v>
      </c>
      <c r="C6" s="21" t="s">
        <v>359</v>
      </c>
      <c r="D6" s="21" t="s">
        <v>360</v>
      </c>
      <c r="E6" s="21" t="s">
        <v>361</v>
      </c>
      <c r="F6" s="42" t="s">
        <v>362</v>
      </c>
    </row>
    <row r="7" spans="1:6" x14ac:dyDescent="0.2">
      <c r="A7" s="23">
        <v>1</v>
      </c>
      <c r="B7" s="23">
        <v>2</v>
      </c>
      <c r="C7" s="23">
        <v>3</v>
      </c>
      <c r="D7" s="23">
        <v>4</v>
      </c>
      <c r="E7" s="23">
        <v>5</v>
      </c>
      <c r="F7" s="23">
        <v>6</v>
      </c>
    </row>
    <row r="8" spans="1:6" ht="25.5" x14ac:dyDescent="0.2">
      <c r="A8" s="33">
        <v>1</v>
      </c>
      <c r="B8" s="43" t="s">
        <v>363</v>
      </c>
      <c r="C8" s="44"/>
      <c r="D8" s="44"/>
      <c r="E8" s="44"/>
      <c r="F8" s="28"/>
    </row>
    <row r="9" spans="1:6" x14ac:dyDescent="0.2">
      <c r="A9" s="45"/>
      <c r="B9" s="32" t="s">
        <v>355</v>
      </c>
      <c r="C9" s="33" t="s">
        <v>48</v>
      </c>
      <c r="D9" s="33" t="s">
        <v>48</v>
      </c>
      <c r="E9" s="33" t="s">
        <v>48</v>
      </c>
      <c r="F9" s="28">
        <f>F8</f>
        <v>0</v>
      </c>
    </row>
  </sheetData>
  <mergeCells count="5">
    <mergeCell ref="A1:F1"/>
    <mergeCell ref="A2:B2"/>
    <mergeCell ref="C2:F2"/>
    <mergeCell ref="A4:C4"/>
    <mergeCell ref="D4:F4"/>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view="pageBreakPreview" topLeftCell="A55" zoomScaleNormal="100" zoomScaleSheetLayoutView="100" workbookViewId="0">
      <selection activeCell="D64" sqref="D64"/>
    </sheetView>
  </sheetViews>
  <sheetFormatPr defaultRowHeight="12.75" x14ac:dyDescent="0.2"/>
  <cols>
    <col min="2" max="2" width="58" bestFit="1" customWidth="1"/>
    <col min="3" max="4" width="35.28515625" customWidth="1"/>
  </cols>
  <sheetData>
    <row r="1" spans="1:10" ht="15.75" x14ac:dyDescent="0.25">
      <c r="A1" s="482" t="s">
        <v>364</v>
      </c>
      <c r="B1" s="482"/>
      <c r="C1" s="482"/>
      <c r="D1" s="482"/>
    </row>
    <row r="2" spans="1:10" ht="15.75" x14ac:dyDescent="0.25">
      <c r="A2" s="463" t="s">
        <v>365</v>
      </c>
      <c r="B2" s="463"/>
      <c r="C2" s="463"/>
      <c r="D2" s="463"/>
    </row>
    <row r="3" spans="1:10" ht="15.75" x14ac:dyDescent="0.25">
      <c r="A3" s="463" t="s">
        <v>366</v>
      </c>
      <c r="B3" s="463"/>
      <c r="C3" s="463"/>
      <c r="D3" s="463"/>
    </row>
    <row r="4" spans="1:10" s="14" customFormat="1" ht="15.75" x14ac:dyDescent="0.25">
      <c r="A4" s="473" t="s">
        <v>337</v>
      </c>
      <c r="B4" s="473"/>
      <c r="C4" s="474" t="s">
        <v>100</v>
      </c>
      <c r="D4" s="474"/>
      <c r="E4" s="46"/>
      <c r="F4" s="46"/>
      <c r="G4" s="46"/>
      <c r="H4" s="46"/>
      <c r="I4" s="46"/>
      <c r="J4" s="46"/>
    </row>
    <row r="5" spans="1:10" s="19" customFormat="1" ht="9.75" x14ac:dyDescent="0.2">
      <c r="A5" s="17"/>
      <c r="C5" s="20"/>
      <c r="D5" s="20"/>
      <c r="E5" s="20"/>
      <c r="F5" s="20"/>
      <c r="G5" s="20"/>
      <c r="H5" s="20"/>
      <c r="I5" s="20"/>
      <c r="J5" s="20"/>
    </row>
    <row r="6" spans="1:10" s="14" customFormat="1" ht="15.75" x14ac:dyDescent="0.25">
      <c r="A6" s="473" t="s">
        <v>338</v>
      </c>
      <c r="B6" s="473"/>
      <c r="C6" s="462" t="s">
        <v>339</v>
      </c>
      <c r="D6" s="462"/>
      <c r="E6" s="47"/>
      <c r="F6" s="47"/>
      <c r="G6" s="47"/>
      <c r="H6" s="47"/>
      <c r="I6" s="47"/>
      <c r="J6" s="47"/>
    </row>
    <row r="7" spans="1:10" x14ac:dyDescent="0.2">
      <c r="A7" s="19"/>
      <c r="B7" s="19"/>
      <c r="C7" s="19"/>
      <c r="D7" s="19"/>
    </row>
    <row r="8" spans="1:10" ht="25.5" x14ac:dyDescent="0.2">
      <c r="A8" s="41" t="s">
        <v>341</v>
      </c>
      <c r="B8" s="41" t="s">
        <v>367</v>
      </c>
      <c r="C8" s="48" t="s">
        <v>368</v>
      </c>
      <c r="D8" s="42" t="s">
        <v>369</v>
      </c>
    </row>
    <row r="9" spans="1:10" s="52" customFormat="1" ht="15" x14ac:dyDescent="0.25">
      <c r="A9" s="49">
        <v>1</v>
      </c>
      <c r="B9" s="49">
        <v>2</v>
      </c>
      <c r="C9" s="50">
        <v>3</v>
      </c>
      <c r="D9" s="51">
        <v>4</v>
      </c>
    </row>
    <row r="10" spans="1:10" x14ac:dyDescent="0.2">
      <c r="A10" s="31">
        <v>1</v>
      </c>
      <c r="B10" s="53" t="s">
        <v>370</v>
      </c>
      <c r="C10" s="31" t="s">
        <v>48</v>
      </c>
      <c r="D10" s="54"/>
    </row>
    <row r="11" spans="1:10" x14ac:dyDescent="0.2">
      <c r="A11" s="479" t="s">
        <v>371</v>
      </c>
      <c r="B11" s="55" t="s">
        <v>56</v>
      </c>
      <c r="C11" s="56"/>
      <c r="D11" s="56"/>
    </row>
    <row r="12" spans="1:10" x14ac:dyDescent="0.2">
      <c r="A12" s="480"/>
      <c r="B12" s="57" t="s">
        <v>372</v>
      </c>
      <c r="C12" s="58">
        <f>'211'!J25</f>
        <v>23446940</v>
      </c>
      <c r="D12" s="59">
        <f>C12*0.22-2</f>
        <v>5158324.8</v>
      </c>
    </row>
    <row r="13" spans="1:10" x14ac:dyDescent="0.2">
      <c r="A13" s="31" t="s">
        <v>373</v>
      </c>
      <c r="B13" s="60" t="s">
        <v>374</v>
      </c>
      <c r="C13" s="27"/>
      <c r="D13" s="61"/>
    </row>
    <row r="14" spans="1:10" x14ac:dyDescent="0.2">
      <c r="A14" s="479" t="s">
        <v>375</v>
      </c>
      <c r="B14" s="55" t="s">
        <v>376</v>
      </c>
      <c r="C14" s="56"/>
      <c r="D14" s="62"/>
    </row>
    <row r="15" spans="1:10" x14ac:dyDescent="0.2">
      <c r="A15" s="480"/>
      <c r="B15" s="57" t="s">
        <v>377</v>
      </c>
      <c r="C15" s="58"/>
      <c r="D15" s="59"/>
    </row>
    <row r="16" spans="1:10" x14ac:dyDescent="0.2">
      <c r="A16" s="479">
        <v>2</v>
      </c>
      <c r="B16" s="63" t="s">
        <v>378</v>
      </c>
      <c r="C16" s="483" t="s">
        <v>48</v>
      </c>
      <c r="D16" s="485"/>
    </row>
    <row r="17" spans="1:4" x14ac:dyDescent="0.2">
      <c r="A17" s="480"/>
      <c r="B17" s="45" t="s">
        <v>379</v>
      </c>
      <c r="C17" s="484"/>
      <c r="D17" s="485"/>
    </row>
    <row r="18" spans="1:4" x14ac:dyDescent="0.2">
      <c r="A18" s="479" t="s">
        <v>380</v>
      </c>
      <c r="B18" s="55" t="s">
        <v>56</v>
      </c>
      <c r="C18" s="56"/>
      <c r="D18" s="62"/>
    </row>
    <row r="19" spans="1:4" x14ac:dyDescent="0.2">
      <c r="A19" s="481"/>
      <c r="B19" s="64" t="s">
        <v>381</v>
      </c>
      <c r="C19" s="65"/>
      <c r="D19" s="66"/>
    </row>
    <row r="20" spans="1:4" x14ac:dyDescent="0.2">
      <c r="A20" s="480"/>
      <c r="B20" s="57" t="s">
        <v>382</v>
      </c>
      <c r="C20" s="58">
        <f>C12</f>
        <v>23446940</v>
      </c>
      <c r="D20" s="59">
        <f>C20*0.029</f>
        <v>679961.26</v>
      </c>
    </row>
    <row r="21" spans="1:4" x14ac:dyDescent="0.2">
      <c r="A21" s="479" t="s">
        <v>383</v>
      </c>
      <c r="B21" s="55" t="s">
        <v>384</v>
      </c>
      <c r="C21" s="56"/>
      <c r="D21" s="62"/>
    </row>
    <row r="22" spans="1:4" x14ac:dyDescent="0.2">
      <c r="A22" s="480"/>
      <c r="B22" s="57" t="s">
        <v>385</v>
      </c>
      <c r="C22" s="58"/>
      <c r="D22" s="59"/>
    </row>
    <row r="23" spans="1:4" x14ac:dyDescent="0.2">
      <c r="A23" s="479" t="s">
        <v>386</v>
      </c>
      <c r="B23" s="55" t="s">
        <v>387</v>
      </c>
      <c r="C23" s="56"/>
      <c r="D23" s="62"/>
    </row>
    <row r="24" spans="1:4" x14ac:dyDescent="0.2">
      <c r="A24" s="480"/>
      <c r="B24" s="57" t="s">
        <v>388</v>
      </c>
      <c r="C24" s="58">
        <f>C12</f>
        <v>23446940</v>
      </c>
      <c r="D24" s="59">
        <f>C24*0.002</f>
        <v>46893.88</v>
      </c>
    </row>
    <row r="25" spans="1:4" x14ac:dyDescent="0.2">
      <c r="A25" s="479" t="s">
        <v>389</v>
      </c>
      <c r="B25" s="55" t="s">
        <v>387</v>
      </c>
      <c r="C25" s="56"/>
      <c r="D25" s="62"/>
    </row>
    <row r="26" spans="1:4" ht="15.75" x14ac:dyDescent="0.2">
      <c r="A26" s="480"/>
      <c r="B26" s="57" t="s">
        <v>390</v>
      </c>
      <c r="C26" s="58"/>
      <c r="D26" s="59"/>
    </row>
    <row r="27" spans="1:4" x14ac:dyDescent="0.2">
      <c r="A27" s="479" t="s">
        <v>391</v>
      </c>
      <c r="B27" s="55" t="s">
        <v>387</v>
      </c>
      <c r="C27" s="56"/>
      <c r="D27" s="62"/>
    </row>
    <row r="28" spans="1:4" ht="15.75" x14ac:dyDescent="0.2">
      <c r="A28" s="480"/>
      <c r="B28" s="57" t="s">
        <v>390</v>
      </c>
      <c r="C28" s="58"/>
      <c r="D28" s="59"/>
    </row>
    <row r="29" spans="1:4" x14ac:dyDescent="0.2">
      <c r="A29" s="479">
        <v>3</v>
      </c>
      <c r="B29" s="63" t="s">
        <v>392</v>
      </c>
      <c r="C29" s="56"/>
      <c r="D29" s="62"/>
    </row>
    <row r="30" spans="1:4" x14ac:dyDescent="0.2">
      <c r="A30" s="480"/>
      <c r="B30" s="45" t="s">
        <v>393</v>
      </c>
      <c r="C30" s="58">
        <f>C12</f>
        <v>23446940</v>
      </c>
      <c r="D30" s="59">
        <f>C30*0.051</f>
        <v>1195793.94</v>
      </c>
    </row>
    <row r="31" spans="1:4" x14ac:dyDescent="0.2">
      <c r="A31" s="31"/>
      <c r="B31" s="32" t="s">
        <v>355</v>
      </c>
      <c r="C31" s="67" t="s">
        <v>48</v>
      </c>
      <c r="D31" s="28">
        <f>6631581+449395</f>
        <v>7080976</v>
      </c>
    </row>
    <row r="32" spans="1:4" x14ac:dyDescent="0.2">
      <c r="A32" s="68"/>
      <c r="B32" s="68"/>
      <c r="C32" s="18"/>
      <c r="D32" s="34"/>
    </row>
    <row r="33" spans="1:10" x14ac:dyDescent="0.2">
      <c r="A33" s="209" t="s">
        <v>341</v>
      </c>
      <c r="B33" s="209"/>
      <c r="C33" s="48"/>
      <c r="D33" s="208" t="s">
        <v>560</v>
      </c>
    </row>
    <row r="34" spans="1:10" s="52" customFormat="1" ht="15" x14ac:dyDescent="0.25">
      <c r="A34" s="49">
        <v>1</v>
      </c>
      <c r="B34" s="49">
        <v>2</v>
      </c>
      <c r="C34" s="50">
        <v>3</v>
      </c>
      <c r="D34" s="51">
        <v>4</v>
      </c>
    </row>
    <row r="35" spans="1:10" x14ac:dyDescent="0.2">
      <c r="A35" s="31">
        <v>1</v>
      </c>
      <c r="B35" s="53"/>
      <c r="C35" s="31" t="s">
        <v>48</v>
      </c>
      <c r="D35" s="54"/>
    </row>
    <row r="36" spans="1:10" x14ac:dyDescent="0.2">
      <c r="A36" s="479" t="s">
        <v>371</v>
      </c>
      <c r="B36" s="55" t="s">
        <v>559</v>
      </c>
      <c r="C36" s="56"/>
      <c r="D36" s="56">
        <v>0</v>
      </c>
    </row>
    <row r="37" spans="1:10" x14ac:dyDescent="0.2">
      <c r="A37" s="480"/>
      <c r="B37" s="57"/>
      <c r="C37" s="58">
        <f>'211'!J50</f>
        <v>0</v>
      </c>
      <c r="D37" s="58">
        <f>D36</f>
        <v>0</v>
      </c>
    </row>
    <row r="38" spans="1:10" s="14" customFormat="1" ht="15.75" x14ac:dyDescent="0.25">
      <c r="A38" s="486" t="s">
        <v>338</v>
      </c>
      <c r="B38" s="486"/>
      <c r="C38" s="462" t="str">
        <f>'[1]расчет 1'!C58:J58</f>
        <v>приносящая доход деятельность</v>
      </c>
      <c r="D38" s="462"/>
      <c r="E38" s="47"/>
      <c r="F38" s="47"/>
      <c r="G38" s="47"/>
      <c r="H38" s="47"/>
      <c r="I38" s="47"/>
      <c r="J38" s="47"/>
    </row>
    <row r="39" spans="1:10" x14ac:dyDescent="0.2">
      <c r="A39" s="19"/>
      <c r="B39" s="19"/>
      <c r="C39" s="19"/>
      <c r="D39" s="19"/>
    </row>
    <row r="40" spans="1:10" ht="25.5" x14ac:dyDescent="0.2">
      <c r="A40" s="41" t="s">
        <v>341</v>
      </c>
      <c r="B40" s="41" t="s">
        <v>367</v>
      </c>
      <c r="C40" s="48" t="s">
        <v>368</v>
      </c>
      <c r="D40" s="42" t="s">
        <v>369</v>
      </c>
    </row>
    <row r="41" spans="1:10" s="52" customFormat="1" ht="15" x14ac:dyDescent="0.25">
      <c r="A41" s="49">
        <v>1</v>
      </c>
      <c r="B41" s="49">
        <v>2</v>
      </c>
      <c r="C41" s="50">
        <v>3</v>
      </c>
      <c r="D41" s="51">
        <v>4</v>
      </c>
    </row>
    <row r="42" spans="1:10" x14ac:dyDescent="0.2">
      <c r="A42" s="31">
        <v>1</v>
      </c>
      <c r="B42" s="53" t="s">
        <v>370</v>
      </c>
      <c r="C42" s="31" t="s">
        <v>48</v>
      </c>
      <c r="D42" s="54"/>
    </row>
    <row r="43" spans="1:10" x14ac:dyDescent="0.2">
      <c r="A43" s="479" t="s">
        <v>371</v>
      </c>
      <c r="B43" s="55" t="s">
        <v>56</v>
      </c>
      <c r="C43" s="56"/>
      <c r="D43" s="56"/>
    </row>
    <row r="44" spans="1:10" x14ac:dyDescent="0.2">
      <c r="A44" s="480"/>
      <c r="B44" s="57" t="s">
        <v>372</v>
      </c>
      <c r="C44" s="58">
        <f>'211'!I39</f>
        <v>509491.4</v>
      </c>
      <c r="D44" s="59">
        <f>C44*0.22</f>
        <v>112088.10800000001</v>
      </c>
    </row>
    <row r="45" spans="1:10" x14ac:dyDescent="0.2">
      <c r="A45" s="31" t="s">
        <v>373</v>
      </c>
      <c r="B45" s="60" t="s">
        <v>374</v>
      </c>
      <c r="C45" s="27"/>
      <c r="D45" s="61"/>
    </row>
    <row r="46" spans="1:10" x14ac:dyDescent="0.2">
      <c r="A46" s="479" t="s">
        <v>375</v>
      </c>
      <c r="B46" s="55" t="s">
        <v>376</v>
      </c>
      <c r="C46" s="56"/>
      <c r="D46" s="62"/>
    </row>
    <row r="47" spans="1:10" x14ac:dyDescent="0.2">
      <c r="A47" s="480"/>
      <c r="B47" s="57" t="s">
        <v>377</v>
      </c>
      <c r="C47" s="58"/>
      <c r="D47" s="59"/>
    </row>
    <row r="48" spans="1:10" x14ac:dyDescent="0.2">
      <c r="A48" s="479">
        <v>2</v>
      </c>
      <c r="B48" s="63" t="s">
        <v>378</v>
      </c>
      <c r="C48" s="483" t="s">
        <v>48</v>
      </c>
      <c r="D48" s="485"/>
    </row>
    <row r="49" spans="1:4" x14ac:dyDescent="0.2">
      <c r="A49" s="480"/>
      <c r="B49" s="45" t="s">
        <v>379</v>
      </c>
      <c r="C49" s="484"/>
      <c r="D49" s="485"/>
    </row>
    <row r="50" spans="1:4" x14ac:dyDescent="0.2">
      <c r="A50" s="479" t="s">
        <v>380</v>
      </c>
      <c r="B50" s="55" t="s">
        <v>56</v>
      </c>
      <c r="C50" s="56"/>
      <c r="D50" s="62"/>
    </row>
    <row r="51" spans="1:4" x14ac:dyDescent="0.2">
      <c r="A51" s="481"/>
      <c r="B51" s="64" t="s">
        <v>381</v>
      </c>
      <c r="C51" s="65"/>
      <c r="D51" s="66"/>
    </row>
    <row r="52" spans="1:4" x14ac:dyDescent="0.2">
      <c r="A52" s="480"/>
      <c r="B52" s="57" t="s">
        <v>382</v>
      </c>
      <c r="C52" s="58">
        <f>C44</f>
        <v>509491.4</v>
      </c>
      <c r="D52" s="59">
        <f>C52*0.029</f>
        <v>14775.250600000001</v>
      </c>
    </row>
    <row r="53" spans="1:4" x14ac:dyDescent="0.2">
      <c r="A53" s="479" t="s">
        <v>383</v>
      </c>
      <c r="B53" s="55" t="s">
        <v>384</v>
      </c>
      <c r="C53" s="56"/>
      <c r="D53" s="62"/>
    </row>
    <row r="54" spans="1:4" x14ac:dyDescent="0.2">
      <c r="A54" s="480"/>
      <c r="B54" s="57" t="s">
        <v>385</v>
      </c>
      <c r="C54" s="58"/>
      <c r="D54" s="59"/>
    </row>
    <row r="55" spans="1:4" x14ac:dyDescent="0.2">
      <c r="A55" s="479" t="s">
        <v>386</v>
      </c>
      <c r="B55" s="55" t="s">
        <v>387</v>
      </c>
      <c r="C55" s="56"/>
      <c r="D55" s="62"/>
    </row>
    <row r="56" spans="1:4" x14ac:dyDescent="0.2">
      <c r="A56" s="480"/>
      <c r="B56" s="57" t="s">
        <v>388</v>
      </c>
      <c r="C56" s="58">
        <f>C44</f>
        <v>509491.4</v>
      </c>
      <c r="D56" s="59">
        <f>C56*0.002</f>
        <v>1018.9828000000001</v>
      </c>
    </row>
    <row r="57" spans="1:4" x14ac:dyDescent="0.2">
      <c r="A57" s="479" t="s">
        <v>389</v>
      </c>
      <c r="B57" s="55" t="s">
        <v>387</v>
      </c>
      <c r="C57" s="56"/>
      <c r="D57" s="62"/>
    </row>
    <row r="58" spans="1:4" ht="15.75" x14ac:dyDescent="0.2">
      <c r="A58" s="480"/>
      <c r="B58" s="57" t="s">
        <v>390</v>
      </c>
      <c r="C58" s="58"/>
      <c r="D58" s="59"/>
    </row>
    <row r="59" spans="1:4" x14ac:dyDescent="0.2">
      <c r="A59" s="479" t="s">
        <v>391</v>
      </c>
      <c r="B59" s="55" t="s">
        <v>387</v>
      </c>
      <c r="C59" s="56"/>
      <c r="D59" s="62"/>
    </row>
    <row r="60" spans="1:4" ht="15.75" x14ac:dyDescent="0.2">
      <c r="A60" s="480"/>
      <c r="B60" s="57" t="s">
        <v>390</v>
      </c>
      <c r="C60" s="58"/>
      <c r="D60" s="59"/>
    </row>
    <row r="61" spans="1:4" x14ac:dyDescent="0.2">
      <c r="A61" s="479">
        <v>3</v>
      </c>
      <c r="B61" s="63" t="s">
        <v>392</v>
      </c>
      <c r="C61" s="56"/>
      <c r="D61" s="62"/>
    </row>
    <row r="62" spans="1:4" x14ac:dyDescent="0.2">
      <c r="A62" s="480"/>
      <c r="B62" s="45" t="s">
        <v>393</v>
      </c>
      <c r="C62" s="58">
        <f>C44</f>
        <v>509491.4</v>
      </c>
      <c r="D62" s="59">
        <f>C62*0.051</f>
        <v>25984.061399999999</v>
      </c>
    </row>
    <row r="63" spans="1:4" x14ac:dyDescent="0.2">
      <c r="A63" s="31"/>
      <c r="B63" s="32" t="s">
        <v>355</v>
      </c>
      <c r="C63" s="67" t="s">
        <v>48</v>
      </c>
      <c r="D63" s="28">
        <f>D44+D52+D56+D62</f>
        <v>153866.40280000001</v>
      </c>
    </row>
    <row r="64" spans="1:4" x14ac:dyDescent="0.2">
      <c r="A64" s="70"/>
      <c r="B64" s="71"/>
      <c r="C64" s="72"/>
      <c r="D64" s="73"/>
    </row>
    <row r="65" spans="1:10" s="14" customFormat="1" ht="33.75" customHeight="1" x14ac:dyDescent="0.25">
      <c r="A65" s="486" t="s">
        <v>338</v>
      </c>
      <c r="B65" s="486"/>
      <c r="C65" s="462" t="s">
        <v>394</v>
      </c>
      <c r="D65" s="462"/>
      <c r="E65" s="74"/>
      <c r="F65" s="74"/>
      <c r="G65" s="47"/>
      <c r="H65" s="47"/>
      <c r="I65" s="47"/>
      <c r="J65" s="47"/>
    </row>
    <row r="66" spans="1:10" x14ac:dyDescent="0.2">
      <c r="A66" s="19"/>
      <c r="B66" s="19"/>
      <c r="C66" s="19"/>
      <c r="D66" s="19"/>
    </row>
    <row r="67" spans="1:10" ht="25.5" x14ac:dyDescent="0.2">
      <c r="A67" s="111" t="s">
        <v>341</v>
      </c>
      <c r="B67" s="111" t="s">
        <v>367</v>
      </c>
      <c r="C67" s="48" t="s">
        <v>368</v>
      </c>
      <c r="D67" s="109" t="s">
        <v>369</v>
      </c>
    </row>
    <row r="68" spans="1:10" s="52" customFormat="1" ht="15" x14ac:dyDescent="0.25">
      <c r="A68" s="49">
        <v>1</v>
      </c>
      <c r="B68" s="49">
        <v>2</v>
      </c>
      <c r="C68" s="50">
        <v>3</v>
      </c>
      <c r="D68" s="51">
        <v>4</v>
      </c>
    </row>
    <row r="69" spans="1:10" x14ac:dyDescent="0.2">
      <c r="A69" s="31">
        <v>1</v>
      </c>
      <c r="B69" s="53" t="s">
        <v>370</v>
      </c>
      <c r="C69" s="31" t="s">
        <v>48</v>
      </c>
      <c r="D69" s="54"/>
    </row>
    <row r="70" spans="1:10" x14ac:dyDescent="0.2">
      <c r="A70" s="479" t="s">
        <v>371</v>
      </c>
      <c r="B70" s="55" t="s">
        <v>56</v>
      </c>
      <c r="C70" s="56"/>
      <c r="D70" s="56"/>
    </row>
    <row r="71" spans="1:10" x14ac:dyDescent="0.2">
      <c r="A71" s="480"/>
      <c r="B71" s="57" t="s">
        <v>372</v>
      </c>
      <c r="C71" s="58">
        <f>'211'!I51</f>
        <v>0</v>
      </c>
      <c r="D71" s="58"/>
    </row>
    <row r="72" spans="1:10" x14ac:dyDescent="0.2">
      <c r="A72" s="31" t="s">
        <v>373</v>
      </c>
      <c r="B72" s="60" t="s">
        <v>374</v>
      </c>
      <c r="C72" s="27"/>
      <c r="D72" s="28"/>
    </row>
    <row r="73" spans="1:10" x14ac:dyDescent="0.2">
      <c r="A73" s="479" t="s">
        <v>375</v>
      </c>
      <c r="B73" s="55" t="s">
        <v>376</v>
      </c>
      <c r="C73" s="56"/>
      <c r="D73" s="56"/>
    </row>
    <row r="74" spans="1:10" x14ac:dyDescent="0.2">
      <c r="A74" s="480"/>
      <c r="B74" s="57" t="s">
        <v>377</v>
      </c>
      <c r="C74" s="58"/>
      <c r="D74" s="58"/>
    </row>
    <row r="75" spans="1:10" x14ac:dyDescent="0.2">
      <c r="A75" s="479">
        <v>2</v>
      </c>
      <c r="B75" s="63" t="s">
        <v>378</v>
      </c>
      <c r="C75" s="483" t="s">
        <v>48</v>
      </c>
      <c r="D75" s="488"/>
    </row>
    <row r="76" spans="1:10" x14ac:dyDescent="0.2">
      <c r="A76" s="480"/>
      <c r="B76" s="45" t="s">
        <v>379</v>
      </c>
      <c r="C76" s="484"/>
      <c r="D76" s="488"/>
    </row>
    <row r="77" spans="1:10" x14ac:dyDescent="0.2">
      <c r="A77" s="479" t="s">
        <v>380</v>
      </c>
      <c r="B77" s="55" t="s">
        <v>56</v>
      </c>
      <c r="C77" s="56"/>
      <c r="D77" s="56"/>
    </row>
    <row r="78" spans="1:10" x14ac:dyDescent="0.2">
      <c r="A78" s="481"/>
      <c r="B78" s="64" t="s">
        <v>381</v>
      </c>
      <c r="C78" s="65"/>
      <c r="D78" s="65"/>
    </row>
    <row r="79" spans="1:10" x14ac:dyDescent="0.2">
      <c r="A79" s="480"/>
      <c r="B79" s="57" t="s">
        <v>382</v>
      </c>
      <c r="C79" s="58">
        <f>C71</f>
        <v>0</v>
      </c>
      <c r="D79" s="58"/>
    </row>
    <row r="80" spans="1:10" x14ac:dyDescent="0.2">
      <c r="A80" s="479" t="s">
        <v>383</v>
      </c>
      <c r="B80" s="55" t="s">
        <v>384</v>
      </c>
      <c r="C80" s="56"/>
      <c r="D80" s="56"/>
    </row>
    <row r="81" spans="1:4" x14ac:dyDescent="0.2">
      <c r="A81" s="480"/>
      <c r="B81" s="57" t="s">
        <v>385</v>
      </c>
      <c r="C81" s="58"/>
      <c r="D81" s="58"/>
    </row>
    <row r="82" spans="1:4" x14ac:dyDescent="0.2">
      <c r="A82" s="479" t="s">
        <v>386</v>
      </c>
      <c r="B82" s="55" t="s">
        <v>387</v>
      </c>
      <c r="C82" s="56"/>
      <c r="D82" s="56"/>
    </row>
    <row r="83" spans="1:4" x14ac:dyDescent="0.2">
      <c r="A83" s="480"/>
      <c r="B83" s="57" t="s">
        <v>388</v>
      </c>
      <c r="C83" s="58">
        <f>C71</f>
        <v>0</v>
      </c>
      <c r="D83" s="58">
        <f>C83*0.002</f>
        <v>0</v>
      </c>
    </row>
    <row r="84" spans="1:4" x14ac:dyDescent="0.2">
      <c r="A84" s="479" t="s">
        <v>389</v>
      </c>
      <c r="B84" s="55" t="s">
        <v>387</v>
      </c>
      <c r="C84" s="56"/>
      <c r="D84" s="56"/>
    </row>
    <row r="85" spans="1:4" ht="15.75" x14ac:dyDescent="0.2">
      <c r="A85" s="480"/>
      <c r="B85" s="57" t="s">
        <v>390</v>
      </c>
      <c r="C85" s="58"/>
      <c r="D85" s="58"/>
    </row>
    <row r="86" spans="1:4" x14ac:dyDescent="0.2">
      <c r="A86" s="479" t="s">
        <v>391</v>
      </c>
      <c r="B86" s="55" t="s">
        <v>387</v>
      </c>
      <c r="C86" s="56"/>
      <c r="D86" s="56"/>
    </row>
    <row r="87" spans="1:4" ht="15.75" x14ac:dyDescent="0.2">
      <c r="A87" s="480"/>
      <c r="B87" s="57" t="s">
        <v>390</v>
      </c>
      <c r="C87" s="58"/>
      <c r="D87" s="58"/>
    </row>
    <row r="88" spans="1:4" x14ac:dyDescent="0.2">
      <c r="A88" s="479">
        <v>3</v>
      </c>
      <c r="B88" s="63" t="s">
        <v>392</v>
      </c>
      <c r="C88" s="56"/>
      <c r="D88" s="56"/>
    </row>
    <row r="89" spans="1:4" x14ac:dyDescent="0.2">
      <c r="A89" s="480"/>
      <c r="B89" s="45" t="s">
        <v>393</v>
      </c>
      <c r="C89" s="58">
        <f>C71</f>
        <v>0</v>
      </c>
      <c r="D89" s="58">
        <f>C89*0.051</f>
        <v>0</v>
      </c>
    </row>
    <row r="90" spans="1:4" x14ac:dyDescent="0.2">
      <c r="A90" s="31"/>
      <c r="B90" s="110" t="s">
        <v>355</v>
      </c>
      <c r="C90" s="67" t="s">
        <v>48</v>
      </c>
      <c r="D90" s="28">
        <v>0</v>
      </c>
    </row>
    <row r="91" spans="1:4" x14ac:dyDescent="0.2">
      <c r="A91" s="487"/>
      <c r="B91" s="487"/>
      <c r="C91" s="487"/>
      <c r="D91" s="487"/>
    </row>
  </sheetData>
  <mergeCells count="46">
    <mergeCell ref="A91:D91"/>
    <mergeCell ref="A50:A52"/>
    <mergeCell ref="A53:A54"/>
    <mergeCell ref="A55:A56"/>
    <mergeCell ref="A57:A58"/>
    <mergeCell ref="A59:A60"/>
    <mergeCell ref="A61:A62"/>
    <mergeCell ref="A65:B65"/>
    <mergeCell ref="C65:D65"/>
    <mergeCell ref="A70:A71"/>
    <mergeCell ref="A73:A74"/>
    <mergeCell ref="A75:A76"/>
    <mergeCell ref="C75:C76"/>
    <mergeCell ref="D75:D76"/>
    <mergeCell ref="A77:A79"/>
    <mergeCell ref="A80:A81"/>
    <mergeCell ref="C38:D38"/>
    <mergeCell ref="A43:A44"/>
    <mergeCell ref="A46:A47"/>
    <mergeCell ref="A48:A49"/>
    <mergeCell ref="C48:C49"/>
    <mergeCell ref="D48:D49"/>
    <mergeCell ref="A38:B38"/>
    <mergeCell ref="A6:B6"/>
    <mergeCell ref="C6:D6"/>
    <mergeCell ref="A11:A12"/>
    <mergeCell ref="A14:A15"/>
    <mergeCell ref="A16:A17"/>
    <mergeCell ref="C16:C17"/>
    <mergeCell ref="D16:D17"/>
    <mergeCell ref="A1:D1"/>
    <mergeCell ref="A2:D2"/>
    <mergeCell ref="A3:D3"/>
    <mergeCell ref="A4:B4"/>
    <mergeCell ref="C4:D4"/>
    <mergeCell ref="A82:A83"/>
    <mergeCell ref="A84:A85"/>
    <mergeCell ref="A86:A87"/>
    <mergeCell ref="A88:A89"/>
    <mergeCell ref="A18:A20"/>
    <mergeCell ref="A21:A22"/>
    <mergeCell ref="A23:A24"/>
    <mergeCell ref="A25:A26"/>
    <mergeCell ref="A27:A28"/>
    <mergeCell ref="A29:A30"/>
    <mergeCell ref="A36:A37"/>
  </mergeCells>
  <pageMargins left="0.70866141732283472" right="0.70866141732283472" top="0.74803149606299213" bottom="0.74803149606299213" header="0.31496062992125984" footer="0.31496062992125984"/>
  <pageSetup paperSize="9" scale="97" orientation="landscape" horizontalDpi="300" verticalDpi="300" r:id="rId1"/>
  <rowBreaks count="2" manualBreakCount="2">
    <brk id="37" max="16383" man="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workbookViewId="0">
      <selection activeCell="F26" sqref="F26"/>
    </sheetView>
  </sheetViews>
  <sheetFormatPr defaultColWidth="16.140625" defaultRowHeight="12.75" x14ac:dyDescent="0.2"/>
  <sheetData>
    <row r="1" spans="1:6" ht="15.75" x14ac:dyDescent="0.25">
      <c r="A1" s="463" t="s">
        <v>403</v>
      </c>
      <c r="B1" s="463"/>
      <c r="C1" s="463"/>
      <c r="D1" s="463"/>
      <c r="E1" s="463"/>
      <c r="F1" s="463"/>
    </row>
    <row r="2" spans="1:6" x14ac:dyDescent="0.2">
      <c r="A2" s="16"/>
      <c r="B2" s="16"/>
      <c r="C2" s="80"/>
      <c r="D2" s="80"/>
      <c r="E2" s="80"/>
      <c r="F2" s="80"/>
    </row>
    <row r="3" spans="1:6" ht="15.75" x14ac:dyDescent="0.25">
      <c r="A3" s="473" t="s">
        <v>337</v>
      </c>
      <c r="B3" s="473"/>
      <c r="C3" s="489" t="s">
        <v>176</v>
      </c>
      <c r="D3" s="489"/>
      <c r="E3" s="489"/>
      <c r="F3" s="489"/>
    </row>
    <row r="4" spans="1:6" x14ac:dyDescent="0.2">
      <c r="A4" s="16"/>
      <c r="B4" s="16"/>
      <c r="C4" s="80"/>
      <c r="D4" s="80"/>
      <c r="E4" s="80"/>
      <c r="F4" s="80"/>
    </row>
    <row r="5" spans="1:6" ht="15.75" x14ac:dyDescent="0.25">
      <c r="A5" s="463" t="s">
        <v>404</v>
      </c>
      <c r="B5" s="463"/>
      <c r="C5" s="463"/>
      <c r="D5" s="463"/>
      <c r="E5" s="463"/>
      <c r="F5" s="463"/>
    </row>
    <row r="6" spans="1:6" ht="15.75" x14ac:dyDescent="0.25">
      <c r="A6" s="15"/>
      <c r="B6" s="40"/>
      <c r="C6" s="81"/>
      <c r="D6" s="81"/>
      <c r="E6" s="81"/>
      <c r="F6" s="81"/>
    </row>
    <row r="7" spans="1:6" ht="15.75" x14ac:dyDescent="0.25">
      <c r="A7" s="473" t="s">
        <v>338</v>
      </c>
      <c r="B7" s="473"/>
      <c r="C7" s="462" t="s">
        <v>339</v>
      </c>
      <c r="D7" s="462"/>
      <c r="E7" s="462"/>
      <c r="F7" s="462"/>
    </row>
    <row r="8" spans="1:6" x14ac:dyDescent="0.2">
      <c r="A8" s="18"/>
      <c r="B8" s="18"/>
      <c r="C8" s="82"/>
      <c r="D8" s="82"/>
      <c r="E8" s="82"/>
      <c r="F8" s="82"/>
    </row>
    <row r="9" spans="1:6" ht="25.5" x14ac:dyDescent="0.2">
      <c r="A9" s="23" t="s">
        <v>341</v>
      </c>
      <c r="B9" s="23" t="s">
        <v>358</v>
      </c>
      <c r="C9" s="42" t="s">
        <v>405</v>
      </c>
      <c r="D9" s="42" t="s">
        <v>406</v>
      </c>
      <c r="E9" s="42" t="s">
        <v>407</v>
      </c>
      <c r="F9" s="42" t="s">
        <v>362</v>
      </c>
    </row>
    <row r="10" spans="1:6" x14ac:dyDescent="0.2">
      <c r="A10" s="23">
        <v>1</v>
      </c>
      <c r="B10" s="23">
        <v>2</v>
      </c>
      <c r="C10" s="42">
        <v>3</v>
      </c>
      <c r="D10" s="42">
        <v>4</v>
      </c>
      <c r="E10" s="42">
        <v>5</v>
      </c>
      <c r="F10" s="42">
        <v>6</v>
      </c>
    </row>
    <row r="11" spans="1:6" x14ac:dyDescent="0.2">
      <c r="A11" s="24">
        <v>1</v>
      </c>
      <c r="B11" s="25" t="s">
        <v>310</v>
      </c>
      <c r="C11" s="83"/>
      <c r="D11" s="83"/>
      <c r="E11" s="84"/>
      <c r="F11" s="129">
        <v>7461</v>
      </c>
    </row>
    <row r="12" spans="1:6" x14ac:dyDescent="0.2">
      <c r="A12" s="24">
        <v>2</v>
      </c>
      <c r="B12" s="25" t="s">
        <v>408</v>
      </c>
      <c r="C12" s="83">
        <v>1</v>
      </c>
      <c r="D12" s="83"/>
      <c r="E12" s="84"/>
      <c r="F12" s="129">
        <f>30000-30000</f>
        <v>0</v>
      </c>
    </row>
    <row r="13" spans="1:6" x14ac:dyDescent="0.2">
      <c r="A13" s="25"/>
      <c r="B13" s="54" t="s">
        <v>355</v>
      </c>
      <c r="C13" s="85" t="s">
        <v>48</v>
      </c>
      <c r="D13" s="85" t="s">
        <v>48</v>
      </c>
      <c r="E13" s="86" t="s">
        <v>48</v>
      </c>
      <c r="F13" s="129">
        <f>SUM(F11:F12)</f>
        <v>7461</v>
      </c>
    </row>
    <row r="14" spans="1:6" x14ac:dyDescent="0.2">
      <c r="A14" s="16"/>
      <c r="B14" s="16"/>
      <c r="C14" s="80"/>
      <c r="D14" s="80"/>
      <c r="E14" s="80"/>
      <c r="F14" s="80"/>
    </row>
    <row r="15" spans="1:6" ht="15.75" x14ac:dyDescent="0.25">
      <c r="A15" s="473" t="s">
        <v>338</v>
      </c>
      <c r="B15" s="473"/>
      <c r="C15" s="462" t="s">
        <v>356</v>
      </c>
      <c r="D15" s="462"/>
      <c r="E15" s="462"/>
      <c r="F15" s="462"/>
    </row>
    <row r="16" spans="1:6" ht="15.75" x14ac:dyDescent="0.25">
      <c r="A16" s="15"/>
      <c r="B16" s="40"/>
      <c r="C16" s="81"/>
      <c r="D16" s="81"/>
      <c r="E16" s="81"/>
      <c r="F16" s="81"/>
    </row>
    <row r="17" spans="1:6" ht="25.5" x14ac:dyDescent="0.2">
      <c r="A17" s="23" t="s">
        <v>341</v>
      </c>
      <c r="B17" s="23" t="s">
        <v>358</v>
      </c>
      <c r="C17" s="42" t="s">
        <v>405</v>
      </c>
      <c r="D17" s="42" t="s">
        <v>406</v>
      </c>
      <c r="E17" s="42" t="s">
        <v>407</v>
      </c>
      <c r="F17" s="42" t="s">
        <v>362</v>
      </c>
    </row>
    <row r="18" spans="1:6" x14ac:dyDescent="0.2">
      <c r="A18" s="23">
        <v>1</v>
      </c>
      <c r="B18" s="23">
        <v>2</v>
      </c>
      <c r="C18" s="42">
        <v>3</v>
      </c>
      <c r="D18" s="42">
        <v>4</v>
      </c>
      <c r="E18" s="42">
        <v>5</v>
      </c>
      <c r="F18" s="42">
        <v>6</v>
      </c>
    </row>
    <row r="19" spans="1:6" x14ac:dyDescent="0.2">
      <c r="A19" s="24"/>
      <c r="B19" s="25"/>
      <c r="C19" s="83"/>
      <c r="D19" s="83"/>
      <c r="E19" s="84"/>
      <c r="F19" s="84">
        <v>0</v>
      </c>
    </row>
    <row r="20" spans="1:6" x14ac:dyDescent="0.2">
      <c r="A20" s="25"/>
      <c r="B20" s="54" t="s">
        <v>355</v>
      </c>
      <c r="C20" s="85" t="s">
        <v>48</v>
      </c>
      <c r="D20" s="85" t="s">
        <v>48</v>
      </c>
      <c r="E20" s="86" t="s">
        <v>48</v>
      </c>
      <c r="F20" s="129">
        <f>SUM(F19:F19)</f>
        <v>0</v>
      </c>
    </row>
    <row r="21" spans="1:6" ht="15.75" x14ac:dyDescent="0.25">
      <c r="A21" s="15"/>
      <c r="B21" s="40"/>
      <c r="C21" s="81"/>
      <c r="D21" s="81"/>
      <c r="E21" s="81"/>
      <c r="F21" s="81"/>
    </row>
    <row r="22" spans="1:6" ht="33.75" customHeight="1" x14ac:dyDescent="0.25">
      <c r="A22" s="473" t="s">
        <v>338</v>
      </c>
      <c r="B22" s="473"/>
      <c r="C22" s="462" t="s">
        <v>394</v>
      </c>
      <c r="D22" s="462"/>
      <c r="E22" s="462"/>
      <c r="F22" s="462"/>
    </row>
    <row r="23" spans="1:6" ht="15.75" x14ac:dyDescent="0.25">
      <c r="A23" s="15"/>
      <c r="B23" s="40"/>
      <c r="C23" s="81"/>
      <c r="D23" s="81"/>
      <c r="E23" s="81"/>
      <c r="F23" s="81"/>
    </row>
    <row r="24" spans="1:6" ht="25.5" x14ac:dyDescent="0.2">
      <c r="A24" s="23" t="s">
        <v>341</v>
      </c>
      <c r="B24" s="23" t="s">
        <v>358</v>
      </c>
      <c r="C24" s="42" t="s">
        <v>405</v>
      </c>
      <c r="D24" s="42" t="s">
        <v>406</v>
      </c>
      <c r="E24" s="42" t="s">
        <v>407</v>
      </c>
      <c r="F24" s="42" t="s">
        <v>362</v>
      </c>
    </row>
    <row r="25" spans="1:6" x14ac:dyDescent="0.2">
      <c r="A25" s="23">
        <v>1</v>
      </c>
      <c r="B25" s="23">
        <v>2</v>
      </c>
      <c r="C25" s="42">
        <v>3</v>
      </c>
      <c r="D25" s="42">
        <v>4</v>
      </c>
      <c r="E25" s="42">
        <v>5</v>
      </c>
      <c r="F25" s="42">
        <v>6</v>
      </c>
    </row>
    <row r="26" spans="1:6" ht="51" x14ac:dyDescent="0.2">
      <c r="A26" s="85" t="s">
        <v>596</v>
      </c>
      <c r="B26" s="87"/>
      <c r="C26" s="85"/>
      <c r="D26" s="83"/>
      <c r="E26" s="84"/>
      <c r="F26" s="129">
        <v>1004.92</v>
      </c>
    </row>
    <row r="27" spans="1:6" x14ac:dyDescent="0.2">
      <c r="A27" s="25"/>
      <c r="B27" s="54" t="s">
        <v>355</v>
      </c>
      <c r="C27" s="85" t="s">
        <v>48</v>
      </c>
      <c r="D27" s="85" t="s">
        <v>48</v>
      </c>
      <c r="E27" s="86" t="s">
        <v>48</v>
      </c>
      <c r="F27" s="129">
        <f>F26</f>
        <v>1004.92</v>
      </c>
    </row>
  </sheetData>
  <mergeCells count="10">
    <mergeCell ref="A15:B15"/>
    <mergeCell ref="C15:F15"/>
    <mergeCell ref="A22:B22"/>
    <mergeCell ref="C22:F22"/>
    <mergeCell ref="A1:F1"/>
    <mergeCell ref="A3:B3"/>
    <mergeCell ref="C3:F3"/>
    <mergeCell ref="A5:F5"/>
    <mergeCell ref="A7:B7"/>
    <mergeCell ref="C7:F7"/>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F25" sqref="F25"/>
    </sheetView>
  </sheetViews>
  <sheetFormatPr defaultColWidth="13.5703125" defaultRowHeight="12.75" x14ac:dyDescent="0.2"/>
  <cols>
    <col min="2" max="2" width="29.7109375" customWidth="1"/>
  </cols>
  <sheetData>
    <row r="1" spans="1:7" ht="15.75" x14ac:dyDescent="0.25">
      <c r="A1" s="473" t="s">
        <v>337</v>
      </c>
      <c r="B1" s="473"/>
      <c r="C1" s="489" t="s">
        <v>176</v>
      </c>
      <c r="D1" s="489"/>
      <c r="E1" s="489"/>
      <c r="F1" s="489"/>
    </row>
    <row r="2" spans="1:7" ht="15.75" x14ac:dyDescent="0.25">
      <c r="A2" s="15"/>
      <c r="B2" s="15"/>
      <c r="C2" s="81"/>
      <c r="D2" s="81"/>
      <c r="E2" s="81"/>
      <c r="F2" s="81"/>
    </row>
    <row r="3" spans="1:7" ht="15.75" x14ac:dyDescent="0.25">
      <c r="A3" s="463" t="s">
        <v>409</v>
      </c>
      <c r="B3" s="463"/>
      <c r="C3" s="463"/>
      <c r="D3" s="463"/>
      <c r="E3" s="463"/>
      <c r="F3" s="463"/>
    </row>
    <row r="4" spans="1:7" x14ac:dyDescent="0.2">
      <c r="A4" s="16"/>
      <c r="B4" s="16"/>
      <c r="C4" s="80"/>
      <c r="D4" s="80"/>
      <c r="E4" s="80"/>
      <c r="F4" s="80"/>
    </row>
    <row r="5" spans="1:7" ht="15.75" x14ac:dyDescent="0.25">
      <c r="A5" s="473" t="s">
        <v>338</v>
      </c>
      <c r="B5" s="473"/>
      <c r="C5" s="462" t="s">
        <v>339</v>
      </c>
      <c r="D5" s="462"/>
      <c r="E5" s="462"/>
      <c r="F5" s="462"/>
    </row>
    <row r="6" spans="1:7" x14ac:dyDescent="0.2">
      <c r="A6" s="18"/>
      <c r="B6" s="18"/>
      <c r="C6" s="82"/>
      <c r="D6" s="82"/>
      <c r="E6" s="82"/>
      <c r="F6" s="82"/>
    </row>
    <row r="7" spans="1:7" ht="51" x14ac:dyDescent="0.2">
      <c r="A7" s="23" t="s">
        <v>341</v>
      </c>
      <c r="B7" s="23" t="s">
        <v>1</v>
      </c>
      <c r="C7" s="42" t="s">
        <v>410</v>
      </c>
      <c r="D7" s="42" t="s">
        <v>411</v>
      </c>
      <c r="E7" s="88" t="s">
        <v>412</v>
      </c>
      <c r="F7" s="42" t="s">
        <v>413</v>
      </c>
    </row>
    <row r="8" spans="1:7" x14ac:dyDescent="0.2">
      <c r="A8" s="89">
        <v>1</v>
      </c>
      <c r="B8" s="89">
        <v>2</v>
      </c>
      <c r="C8" s="90">
        <v>4</v>
      </c>
      <c r="D8" s="90">
        <v>5</v>
      </c>
      <c r="E8" s="90">
        <v>6</v>
      </c>
      <c r="F8" s="90">
        <v>6</v>
      </c>
    </row>
    <row r="9" spans="1:7" x14ac:dyDescent="0.2">
      <c r="A9" s="24"/>
      <c r="B9" s="25" t="s">
        <v>414</v>
      </c>
      <c r="C9" s="91"/>
      <c r="D9" s="91"/>
      <c r="E9" s="91"/>
      <c r="F9" s="129">
        <v>1450110</v>
      </c>
    </row>
    <row r="10" spans="1:7" x14ac:dyDescent="0.2">
      <c r="A10" s="24"/>
      <c r="B10" s="25" t="s">
        <v>503</v>
      </c>
      <c r="C10" s="91"/>
      <c r="D10" s="91"/>
      <c r="E10" s="91"/>
      <c r="F10" s="129">
        <v>0</v>
      </c>
      <c r="G10">
        <v>247</v>
      </c>
    </row>
    <row r="11" spans="1:7" x14ac:dyDescent="0.2">
      <c r="A11" s="25"/>
      <c r="B11" s="54" t="s">
        <v>355</v>
      </c>
      <c r="C11" s="85" t="s">
        <v>48</v>
      </c>
      <c r="D11" s="85" t="s">
        <v>48</v>
      </c>
      <c r="E11" s="85" t="s">
        <v>48</v>
      </c>
      <c r="F11" s="130">
        <f>SUM(F9:F10)</f>
        <v>1450110</v>
      </c>
    </row>
    <row r="12" spans="1:7" ht="15.75" x14ac:dyDescent="0.25">
      <c r="A12" s="14"/>
      <c r="B12" s="14"/>
      <c r="C12" s="92"/>
      <c r="D12" s="92"/>
      <c r="E12" s="92"/>
      <c r="F12" s="92"/>
    </row>
    <row r="13" spans="1:7" ht="15.75" x14ac:dyDescent="0.25">
      <c r="A13" s="473" t="s">
        <v>338</v>
      </c>
      <c r="B13" s="473"/>
      <c r="C13" s="462" t="s">
        <v>356</v>
      </c>
      <c r="D13" s="462"/>
      <c r="E13" s="462"/>
      <c r="F13" s="462"/>
    </row>
    <row r="14" spans="1:7" x14ac:dyDescent="0.2">
      <c r="A14" s="18"/>
      <c r="B14" s="18"/>
      <c r="C14" s="82"/>
      <c r="D14" s="82"/>
      <c r="E14" s="82"/>
      <c r="F14" s="82"/>
    </row>
    <row r="15" spans="1:7" ht="51" x14ac:dyDescent="0.2">
      <c r="A15" s="23" t="s">
        <v>341</v>
      </c>
      <c r="B15" s="23" t="s">
        <v>1</v>
      </c>
      <c r="C15" s="42" t="s">
        <v>410</v>
      </c>
      <c r="D15" s="42" t="s">
        <v>411</v>
      </c>
      <c r="E15" s="88" t="s">
        <v>412</v>
      </c>
      <c r="F15" s="42" t="s">
        <v>413</v>
      </c>
    </row>
    <row r="16" spans="1:7" x14ac:dyDescent="0.2">
      <c r="A16" s="89">
        <v>1</v>
      </c>
      <c r="B16" s="89">
        <v>2</v>
      </c>
      <c r="C16" s="90">
        <v>4</v>
      </c>
      <c r="D16" s="90">
        <v>5</v>
      </c>
      <c r="E16" s="90">
        <v>6</v>
      </c>
      <c r="F16" s="90">
        <v>6</v>
      </c>
    </row>
    <row r="17" spans="1:7" x14ac:dyDescent="0.2">
      <c r="A17" s="89">
        <v>1</v>
      </c>
      <c r="B17" s="25" t="s">
        <v>503</v>
      </c>
      <c r="C17" s="90"/>
      <c r="D17" s="90"/>
      <c r="E17" s="90"/>
      <c r="F17" s="189">
        <v>0</v>
      </c>
      <c r="G17">
        <v>247</v>
      </c>
    </row>
    <row r="18" spans="1:7" x14ac:dyDescent="0.2">
      <c r="A18" s="24">
        <v>2</v>
      </c>
      <c r="B18" s="25" t="s">
        <v>414</v>
      </c>
      <c r="C18" s="91"/>
      <c r="D18" s="91"/>
      <c r="E18" s="91"/>
      <c r="F18" s="129">
        <v>0</v>
      </c>
    </row>
    <row r="19" spans="1:7" x14ac:dyDescent="0.2">
      <c r="A19" s="25"/>
      <c r="B19" s="54" t="s">
        <v>355</v>
      </c>
      <c r="C19" s="85" t="s">
        <v>48</v>
      </c>
      <c r="D19" s="85" t="s">
        <v>48</v>
      </c>
      <c r="E19" s="85" t="s">
        <v>48</v>
      </c>
      <c r="F19" s="130">
        <f>SUM(F17:F18)</f>
        <v>0</v>
      </c>
    </row>
    <row r="20" spans="1:7" x14ac:dyDescent="0.2">
      <c r="A20" s="18"/>
      <c r="B20" s="18"/>
      <c r="C20" s="82"/>
      <c r="D20" s="82"/>
      <c r="E20" s="82"/>
      <c r="F20" s="82"/>
    </row>
    <row r="21" spans="1:7" ht="48.75" customHeight="1" x14ac:dyDescent="0.25">
      <c r="A21" s="473" t="s">
        <v>338</v>
      </c>
      <c r="B21" s="473"/>
      <c r="C21" s="462" t="s">
        <v>394</v>
      </c>
      <c r="D21" s="462"/>
      <c r="E21" s="462"/>
      <c r="F21" s="462"/>
    </row>
    <row r="22" spans="1:7" x14ac:dyDescent="0.2">
      <c r="A22" s="18"/>
      <c r="B22" s="18"/>
      <c r="C22" s="82"/>
      <c r="D22" s="82"/>
      <c r="E22" s="82"/>
      <c r="F22" s="82"/>
    </row>
    <row r="23" spans="1:7" ht="51" x14ac:dyDescent="0.2">
      <c r="A23" s="23" t="s">
        <v>341</v>
      </c>
      <c r="B23" s="23" t="s">
        <v>1</v>
      </c>
      <c r="C23" s="42" t="s">
        <v>410</v>
      </c>
      <c r="D23" s="42" t="s">
        <v>411</v>
      </c>
      <c r="E23" s="88" t="s">
        <v>412</v>
      </c>
      <c r="F23" s="42" t="s">
        <v>413</v>
      </c>
    </row>
    <row r="24" spans="1:7" x14ac:dyDescent="0.2">
      <c r="A24" s="89">
        <v>1</v>
      </c>
      <c r="B24" s="89">
        <v>2</v>
      </c>
      <c r="C24" s="90">
        <v>4</v>
      </c>
      <c r="D24" s="90">
        <v>5</v>
      </c>
      <c r="E24" s="90">
        <v>6</v>
      </c>
      <c r="F24" s="90">
        <v>6</v>
      </c>
    </row>
    <row r="25" spans="1:7" ht="25.5" x14ac:dyDescent="0.2">
      <c r="A25" s="24">
        <v>1</v>
      </c>
      <c r="B25" s="85" t="s">
        <v>595</v>
      </c>
      <c r="C25" s="91"/>
      <c r="D25" s="91"/>
      <c r="E25" s="91"/>
      <c r="F25" s="129">
        <v>78500</v>
      </c>
    </row>
    <row r="26" spans="1:7" x14ac:dyDescent="0.2">
      <c r="A26" s="24">
        <v>1</v>
      </c>
      <c r="B26" s="85" t="s">
        <v>565</v>
      </c>
      <c r="C26" s="91"/>
      <c r="D26" s="91"/>
      <c r="E26" s="91"/>
      <c r="F26" s="129">
        <v>0</v>
      </c>
      <c r="G26">
        <v>247</v>
      </c>
    </row>
    <row r="27" spans="1:7" x14ac:dyDescent="0.2">
      <c r="A27" s="24"/>
      <c r="B27" s="25" t="s">
        <v>414</v>
      </c>
      <c r="C27" s="91"/>
      <c r="D27" s="91"/>
      <c r="E27" s="91"/>
      <c r="F27" s="129">
        <v>0</v>
      </c>
    </row>
    <row r="28" spans="1:7" x14ac:dyDescent="0.2">
      <c r="A28" s="25"/>
      <c r="B28" s="54" t="s">
        <v>355</v>
      </c>
      <c r="C28" s="85" t="s">
        <v>48</v>
      </c>
      <c r="D28" s="85" t="s">
        <v>48</v>
      </c>
      <c r="E28" s="85" t="s">
        <v>48</v>
      </c>
      <c r="F28" s="130">
        <f>SUM(F25:F27)</f>
        <v>78500</v>
      </c>
    </row>
  </sheetData>
  <mergeCells count="9">
    <mergeCell ref="A21:B21"/>
    <mergeCell ref="C21:F21"/>
    <mergeCell ref="A1:B1"/>
    <mergeCell ref="C1:F1"/>
    <mergeCell ref="A3:F3"/>
    <mergeCell ref="A5:B5"/>
    <mergeCell ref="C5:F5"/>
    <mergeCell ref="A13:B13"/>
    <mergeCell ref="C13:F13"/>
  </mergeCells>
  <pageMargins left="0.70866141732283472" right="0.70866141732283472" top="0.74803149606299213" bottom="0.74803149606299213" header="0.31496062992125984" footer="0.31496062992125984"/>
  <pageSetup paperSize="9" scale="98"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topLeftCell="A2" zoomScaleNormal="100" zoomScaleSheetLayoutView="100" workbookViewId="0">
      <selection activeCell="F39" sqref="F39"/>
    </sheetView>
  </sheetViews>
  <sheetFormatPr defaultRowHeight="12.75" x14ac:dyDescent="0.2"/>
  <cols>
    <col min="1" max="1" width="5.7109375" bestFit="1" customWidth="1"/>
    <col min="2" max="2" width="25.140625" style="94" customWidth="1"/>
    <col min="3" max="3" width="11.28515625" customWidth="1"/>
    <col min="4" max="4" width="21.7109375" bestFit="1" customWidth="1"/>
    <col min="5" max="5" width="25.28515625" bestFit="1" customWidth="1"/>
    <col min="6" max="6" width="13.140625" bestFit="1" customWidth="1"/>
  </cols>
  <sheetData>
    <row r="1" spans="1:10" ht="15.75" x14ac:dyDescent="0.25">
      <c r="A1" s="482" t="s">
        <v>415</v>
      </c>
      <c r="B1" s="482"/>
      <c r="C1" s="482"/>
      <c r="D1" s="482"/>
      <c r="E1" s="482"/>
      <c r="I1" t="s">
        <v>416</v>
      </c>
    </row>
    <row r="2" spans="1:10" s="14" customFormat="1" ht="15.75" x14ac:dyDescent="0.25">
      <c r="A2" s="473" t="s">
        <v>337</v>
      </c>
      <c r="B2" s="473"/>
      <c r="C2" s="474" t="s">
        <v>176</v>
      </c>
      <c r="D2" s="474"/>
      <c r="E2" s="46"/>
      <c r="F2" s="46"/>
      <c r="G2" s="46"/>
      <c r="H2" s="46"/>
      <c r="I2" s="46"/>
      <c r="J2" s="46"/>
    </row>
    <row r="3" spans="1:10" s="19" customFormat="1" ht="9.75" x14ac:dyDescent="0.2">
      <c r="A3" s="17"/>
      <c r="C3" s="20"/>
      <c r="D3" s="20"/>
      <c r="E3" s="20"/>
      <c r="F3" s="20"/>
      <c r="G3" s="20"/>
      <c r="H3" s="20"/>
      <c r="I3" s="20"/>
      <c r="J3" s="20"/>
    </row>
    <row r="4" spans="1:10" s="14" customFormat="1" ht="15.75" x14ac:dyDescent="0.25">
      <c r="A4" s="490" t="s">
        <v>338</v>
      </c>
      <c r="B4" s="490"/>
      <c r="C4" s="462" t="s">
        <v>339</v>
      </c>
      <c r="D4" s="462"/>
      <c r="E4" s="462"/>
      <c r="F4" s="74"/>
      <c r="G4" s="47"/>
      <c r="H4" s="47"/>
      <c r="I4" s="47"/>
      <c r="J4" s="47"/>
    </row>
    <row r="5" spans="1:10" x14ac:dyDescent="0.2">
      <c r="A5" s="16"/>
      <c r="B5" s="16"/>
      <c r="C5" s="16"/>
      <c r="D5" s="16"/>
      <c r="E5" s="16"/>
    </row>
    <row r="6" spans="1:10" x14ac:dyDescent="0.2">
      <c r="A6" s="41" t="s">
        <v>341</v>
      </c>
      <c r="B6" s="41" t="s">
        <v>358</v>
      </c>
      <c r="C6" s="41" t="s">
        <v>417</v>
      </c>
      <c r="D6" s="41" t="s">
        <v>418</v>
      </c>
      <c r="E6" s="23" t="s">
        <v>419</v>
      </c>
    </row>
    <row r="7" spans="1:10" x14ac:dyDescent="0.2">
      <c r="A7" s="22">
        <v>1</v>
      </c>
      <c r="B7" s="22">
        <v>2</v>
      </c>
      <c r="C7" s="22">
        <v>3</v>
      </c>
      <c r="D7" s="22">
        <v>4</v>
      </c>
      <c r="E7" s="23">
        <v>5</v>
      </c>
    </row>
    <row r="8" spans="1:10" x14ac:dyDescent="0.2">
      <c r="A8" s="45"/>
      <c r="B8" s="43" t="s">
        <v>591</v>
      </c>
      <c r="C8" s="468"/>
      <c r="D8" s="54">
        <v>1</v>
      </c>
      <c r="E8" s="132">
        <v>387350</v>
      </c>
    </row>
    <row r="9" spans="1:10" ht="25.5" hidden="1" x14ac:dyDescent="0.2">
      <c r="A9" s="45">
        <v>9</v>
      </c>
      <c r="B9" s="93" t="s">
        <v>420</v>
      </c>
      <c r="C9" s="468"/>
      <c r="D9" s="54">
        <v>1</v>
      </c>
      <c r="E9" s="132"/>
    </row>
    <row r="10" spans="1:10" ht="25.5" hidden="1" x14ac:dyDescent="0.2">
      <c r="A10" s="45">
        <v>9</v>
      </c>
      <c r="B10" s="93" t="s">
        <v>421</v>
      </c>
      <c r="C10" s="468"/>
      <c r="D10" s="54">
        <v>1</v>
      </c>
      <c r="E10" s="132"/>
    </row>
    <row r="11" spans="1:10" x14ac:dyDescent="0.2">
      <c r="A11" s="45"/>
      <c r="B11" s="43" t="s">
        <v>592</v>
      </c>
      <c r="C11" s="224"/>
      <c r="D11" s="54">
        <v>1</v>
      </c>
      <c r="E11" s="132">
        <v>387350</v>
      </c>
    </row>
    <row r="12" spans="1:10" x14ac:dyDescent="0.2">
      <c r="A12" s="45"/>
      <c r="B12" s="32" t="s">
        <v>355</v>
      </c>
      <c r="C12" s="24" t="s">
        <v>48</v>
      </c>
      <c r="D12" s="31" t="s">
        <v>48</v>
      </c>
      <c r="E12" s="132">
        <f>SUM(E8:E11)</f>
        <v>774700</v>
      </c>
    </row>
    <row r="13" spans="1:10" s="14" customFormat="1" ht="15.75" x14ac:dyDescent="0.25">
      <c r="A13"/>
      <c r="B13" s="94"/>
      <c r="C13"/>
      <c r="D13"/>
      <c r="E13"/>
      <c r="F13" s="47"/>
      <c r="G13" s="47"/>
      <c r="H13" s="47"/>
      <c r="I13" s="47"/>
      <c r="J13" s="47"/>
    </row>
    <row r="14" spans="1:10" s="14" customFormat="1" ht="15.75" x14ac:dyDescent="0.25">
      <c r="A14" s="490" t="s">
        <v>338</v>
      </c>
      <c r="B14" s="490"/>
      <c r="C14" s="491" t="s">
        <v>356</v>
      </c>
      <c r="D14" s="491"/>
      <c r="E14" s="491"/>
      <c r="F14" s="47"/>
      <c r="G14" s="47"/>
      <c r="H14" s="47"/>
      <c r="I14" s="47"/>
      <c r="J14" s="47"/>
    </row>
    <row r="15" spans="1:10" x14ac:dyDescent="0.2">
      <c r="A15" s="16"/>
      <c r="B15" s="16"/>
      <c r="C15" s="16"/>
      <c r="D15" s="16"/>
      <c r="E15" s="16"/>
    </row>
    <row r="16" spans="1:10" x14ac:dyDescent="0.2">
      <c r="A16" s="41" t="s">
        <v>341</v>
      </c>
      <c r="B16" s="41" t="s">
        <v>358</v>
      </c>
      <c r="C16" s="41" t="s">
        <v>417</v>
      </c>
      <c r="D16" s="41" t="s">
        <v>418</v>
      </c>
      <c r="E16" s="23" t="s">
        <v>419</v>
      </c>
    </row>
    <row r="17" spans="1:5" x14ac:dyDescent="0.2">
      <c r="A17" s="22">
        <v>1</v>
      </c>
      <c r="B17" s="22">
        <v>2</v>
      </c>
      <c r="C17" s="22">
        <v>3</v>
      </c>
      <c r="D17" s="22">
        <v>4</v>
      </c>
      <c r="E17" s="23">
        <v>5</v>
      </c>
    </row>
    <row r="18" spans="1:5" x14ac:dyDescent="0.2">
      <c r="A18" s="45">
        <v>1</v>
      </c>
      <c r="B18" s="43"/>
      <c r="C18" s="467"/>
      <c r="D18" s="54"/>
      <c r="E18" s="133"/>
    </row>
    <row r="19" spans="1:5" x14ac:dyDescent="0.2">
      <c r="A19" s="45">
        <v>2</v>
      </c>
      <c r="B19" s="43"/>
      <c r="C19" s="468"/>
      <c r="D19" s="54"/>
      <c r="E19" s="133"/>
    </row>
    <row r="20" spans="1:5" x14ac:dyDescent="0.2">
      <c r="A20" s="45">
        <v>3</v>
      </c>
      <c r="B20" s="43"/>
      <c r="C20" s="468"/>
      <c r="D20" s="54"/>
      <c r="E20" s="153">
        <v>426500.93</v>
      </c>
    </row>
    <row r="21" spans="1:5" x14ac:dyDescent="0.2">
      <c r="A21" s="45">
        <v>4</v>
      </c>
      <c r="B21" s="43"/>
      <c r="C21" s="468"/>
      <c r="D21" s="54"/>
      <c r="E21" s="153"/>
    </row>
    <row r="22" spans="1:5" x14ac:dyDescent="0.2">
      <c r="A22" s="45">
        <v>5</v>
      </c>
      <c r="B22" s="43"/>
      <c r="C22" s="468"/>
      <c r="D22" s="54"/>
      <c r="E22" s="153"/>
    </row>
    <row r="23" spans="1:5" hidden="1" x14ac:dyDescent="0.2">
      <c r="A23" s="45">
        <v>6</v>
      </c>
      <c r="B23" s="43"/>
      <c r="C23" s="468"/>
      <c r="D23" s="54"/>
      <c r="E23" s="154"/>
    </row>
    <row r="24" spans="1:5" hidden="1" x14ac:dyDescent="0.2">
      <c r="A24" s="45">
        <v>7</v>
      </c>
      <c r="B24" s="43"/>
      <c r="C24" s="468"/>
      <c r="D24" s="54"/>
      <c r="E24" s="154"/>
    </row>
    <row r="25" spans="1:5" hidden="1" x14ac:dyDescent="0.2">
      <c r="A25" s="45">
        <v>8</v>
      </c>
      <c r="B25" s="43"/>
      <c r="C25" s="468"/>
      <c r="D25" s="54"/>
      <c r="E25" s="154"/>
    </row>
    <row r="26" spans="1:5" hidden="1" x14ac:dyDescent="0.2">
      <c r="A26" s="45">
        <v>9</v>
      </c>
      <c r="B26" s="43"/>
      <c r="C26" s="468"/>
      <c r="D26" s="54"/>
      <c r="E26" s="154"/>
    </row>
    <row r="27" spans="1:5" hidden="1" x14ac:dyDescent="0.2">
      <c r="A27" s="45">
        <v>10</v>
      </c>
      <c r="B27" s="43"/>
      <c r="C27" s="468"/>
      <c r="D27" s="54"/>
      <c r="E27" s="154"/>
    </row>
    <row r="28" spans="1:5" hidden="1" x14ac:dyDescent="0.2">
      <c r="A28" s="45">
        <v>11</v>
      </c>
      <c r="B28" s="43"/>
      <c r="C28" s="468"/>
      <c r="D28" s="54"/>
      <c r="E28" s="154"/>
    </row>
    <row r="29" spans="1:5" hidden="1" x14ac:dyDescent="0.2">
      <c r="A29" s="45">
        <v>12</v>
      </c>
      <c r="B29" s="43"/>
      <c r="C29" s="468"/>
      <c r="D29" s="54"/>
      <c r="E29" s="154"/>
    </row>
    <row r="30" spans="1:5" hidden="1" x14ac:dyDescent="0.2">
      <c r="A30" s="45">
        <v>13</v>
      </c>
      <c r="B30" s="43"/>
      <c r="C30" s="468"/>
      <c r="D30" s="54"/>
      <c r="E30" s="154"/>
    </row>
    <row r="31" spans="1:5" hidden="1" x14ac:dyDescent="0.2">
      <c r="A31" s="45"/>
      <c r="B31" s="93"/>
      <c r="C31" s="468"/>
      <c r="D31" s="54"/>
      <c r="E31" s="154"/>
    </row>
    <row r="32" spans="1:5" x14ac:dyDescent="0.2">
      <c r="A32" s="45"/>
      <c r="B32" s="32" t="s">
        <v>355</v>
      </c>
      <c r="C32" s="24" t="s">
        <v>48</v>
      </c>
      <c r="D32" s="31" t="s">
        <v>48</v>
      </c>
      <c r="E32" s="154">
        <f>SUM(E18:E31)</f>
        <v>426500.93</v>
      </c>
    </row>
    <row r="33" spans="1:8" ht="15.75" x14ac:dyDescent="0.25">
      <c r="F33" s="148"/>
    </row>
    <row r="34" spans="1:8" ht="15.75" x14ac:dyDescent="0.25">
      <c r="F34" s="74"/>
    </row>
    <row r="35" spans="1:8" ht="49.5" customHeight="1" x14ac:dyDescent="0.25">
      <c r="A35" s="490" t="s">
        <v>338</v>
      </c>
      <c r="B35" s="490"/>
      <c r="C35" s="462" t="s">
        <v>394</v>
      </c>
      <c r="D35" s="462"/>
      <c r="E35" s="462"/>
    </row>
    <row r="36" spans="1:8" ht="15.75" x14ac:dyDescent="0.25">
      <c r="A36" s="15"/>
      <c r="B36" s="40"/>
      <c r="C36" s="81"/>
      <c r="D36" s="81"/>
      <c r="E36" s="81"/>
      <c r="F36" s="81"/>
    </row>
    <row r="37" spans="1:8" ht="25.5" x14ac:dyDescent="0.2">
      <c r="A37" s="23" t="s">
        <v>341</v>
      </c>
      <c r="B37" s="23" t="s">
        <v>358</v>
      </c>
      <c r="C37" s="41" t="s">
        <v>417</v>
      </c>
      <c r="D37" s="42" t="s">
        <v>407</v>
      </c>
      <c r="E37" s="42" t="s">
        <v>362</v>
      </c>
    </row>
    <row r="38" spans="1:8" x14ac:dyDescent="0.2">
      <c r="A38" s="23">
        <v>1</v>
      </c>
      <c r="B38" s="23">
        <v>2</v>
      </c>
      <c r="C38" s="22">
        <v>3</v>
      </c>
      <c r="D38" s="42">
        <v>4</v>
      </c>
      <c r="E38" s="42">
        <v>5</v>
      </c>
    </row>
    <row r="39" spans="1:8" x14ac:dyDescent="0.2">
      <c r="A39" s="23">
        <v>1</v>
      </c>
      <c r="B39" s="23" t="s">
        <v>593</v>
      </c>
      <c r="C39" s="106"/>
      <c r="D39" s="42"/>
      <c r="E39" s="131">
        <v>1000000</v>
      </c>
      <c r="F39" s="525"/>
      <c r="G39" s="525" t="s">
        <v>609</v>
      </c>
      <c r="H39" s="525"/>
    </row>
    <row r="40" spans="1:8" x14ac:dyDescent="0.2">
      <c r="A40" s="220">
        <v>2</v>
      </c>
      <c r="B40" s="225" t="s">
        <v>594</v>
      </c>
      <c r="C40" s="219"/>
      <c r="D40" s="218"/>
      <c r="E40" s="131">
        <v>52631.58</v>
      </c>
      <c r="F40" s="525"/>
      <c r="G40" s="525"/>
      <c r="H40" s="525"/>
    </row>
    <row r="41" spans="1:8" x14ac:dyDescent="0.2">
      <c r="A41" s="25"/>
      <c r="B41" s="54" t="s">
        <v>355</v>
      </c>
      <c r="C41" s="95"/>
      <c r="D41" s="86" t="s">
        <v>48</v>
      </c>
      <c r="E41" s="129">
        <f>E39+E40</f>
        <v>1052631.58</v>
      </c>
      <c r="F41" s="525"/>
      <c r="G41" s="525"/>
      <c r="H41" s="525"/>
    </row>
    <row r="42" spans="1:8" x14ac:dyDescent="0.2">
      <c r="C42" s="96"/>
    </row>
    <row r="43" spans="1:8" x14ac:dyDescent="0.2">
      <c r="C43" s="96"/>
    </row>
    <row r="44" spans="1:8" x14ac:dyDescent="0.2">
      <c r="C44" s="96"/>
    </row>
    <row r="45" spans="1:8" x14ac:dyDescent="0.2">
      <c r="C45" s="96"/>
    </row>
    <row r="46" spans="1:8" x14ac:dyDescent="0.2">
      <c r="C46" s="96"/>
    </row>
    <row r="47" spans="1:8" x14ac:dyDescent="0.2">
      <c r="C47" s="96"/>
    </row>
    <row r="48" spans="1:8" x14ac:dyDescent="0.2">
      <c r="C48" s="97"/>
    </row>
  </sheetData>
  <mergeCells count="11">
    <mergeCell ref="A14:B14"/>
    <mergeCell ref="C14:E14"/>
    <mergeCell ref="C18:C31"/>
    <mergeCell ref="A35:B35"/>
    <mergeCell ref="C35:E35"/>
    <mergeCell ref="C8:C10"/>
    <mergeCell ref="A1:E1"/>
    <mergeCell ref="A2:B2"/>
    <mergeCell ref="C2:D2"/>
    <mergeCell ref="A4:B4"/>
    <mergeCell ref="C4:E4"/>
  </mergeCells>
  <pageMargins left="0.70866141732283472" right="0.70866141732283472" top="0.74803149606299213" bottom="0.74803149606299213" header="0.31496062992125984" footer="0.31496062992125984"/>
  <pageSetup paperSize="9" scale="94"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topLeftCell="A6" zoomScaleNormal="100" zoomScaleSheetLayoutView="100" workbookViewId="0">
      <selection activeCell="D12" sqref="D12"/>
    </sheetView>
  </sheetViews>
  <sheetFormatPr defaultRowHeight="12.75" x14ac:dyDescent="0.2"/>
  <cols>
    <col min="2" max="2" width="28.85546875" customWidth="1"/>
    <col min="3" max="3" width="23.140625" customWidth="1"/>
    <col min="4" max="4" width="23" style="102" customWidth="1"/>
  </cols>
  <sheetData>
    <row r="1" spans="1:10" ht="15.75" customHeight="1" x14ac:dyDescent="0.2">
      <c r="A1" s="493" t="s">
        <v>422</v>
      </c>
      <c r="B1" s="493"/>
      <c r="C1" s="493"/>
      <c r="D1" s="493"/>
      <c r="H1" t="s">
        <v>423</v>
      </c>
    </row>
    <row r="2" spans="1:10" s="14" customFormat="1" ht="15.75" x14ac:dyDescent="0.25">
      <c r="A2" s="473" t="s">
        <v>337</v>
      </c>
      <c r="B2" s="473"/>
      <c r="C2" s="474" t="s">
        <v>176</v>
      </c>
      <c r="D2" s="474"/>
      <c r="E2" s="46"/>
      <c r="F2" s="46"/>
      <c r="G2" s="46"/>
      <c r="H2" s="46"/>
      <c r="I2" s="46"/>
      <c r="J2" s="46"/>
    </row>
    <row r="3" spans="1:10" s="19" customFormat="1" ht="9.75" x14ac:dyDescent="0.2">
      <c r="A3" s="17"/>
      <c r="C3" s="20"/>
      <c r="D3" s="98"/>
      <c r="E3" s="20"/>
      <c r="F3" s="20"/>
      <c r="G3" s="20"/>
      <c r="H3" s="20"/>
      <c r="I3" s="20"/>
      <c r="J3" s="20"/>
    </row>
    <row r="4" spans="1:10" s="14" customFormat="1" ht="30" customHeight="1" x14ac:dyDescent="0.25">
      <c r="A4" s="492" t="s">
        <v>338</v>
      </c>
      <c r="B4" s="492"/>
      <c r="C4" s="494" t="s">
        <v>339</v>
      </c>
      <c r="D4" s="494"/>
      <c r="E4" s="99"/>
      <c r="F4" s="47"/>
      <c r="G4" s="47"/>
      <c r="H4" s="47"/>
      <c r="I4" s="47"/>
      <c r="J4" s="47"/>
    </row>
    <row r="5" spans="1:10" x14ac:dyDescent="0.2">
      <c r="A5" s="16"/>
      <c r="B5" s="16"/>
      <c r="C5" s="16"/>
      <c r="D5" s="100"/>
    </row>
    <row r="6" spans="1:10" x14ac:dyDescent="0.2">
      <c r="A6" s="41" t="s">
        <v>341</v>
      </c>
      <c r="B6" s="41" t="s">
        <v>358</v>
      </c>
      <c r="C6" s="41" t="s">
        <v>424</v>
      </c>
      <c r="D6" s="101" t="s">
        <v>425</v>
      </c>
    </row>
    <row r="7" spans="1:10" x14ac:dyDescent="0.2">
      <c r="A7" s="22">
        <v>1</v>
      </c>
      <c r="B7" s="22">
        <v>2</v>
      </c>
      <c r="C7" s="22">
        <v>3</v>
      </c>
      <c r="D7" s="101">
        <v>4</v>
      </c>
    </row>
    <row r="8" spans="1:10" x14ac:dyDescent="0.2">
      <c r="A8" s="45">
        <v>1</v>
      </c>
      <c r="B8" s="93" t="s">
        <v>426</v>
      </c>
      <c r="C8" s="32">
        <v>1</v>
      </c>
      <c r="D8" s="133">
        <v>94437</v>
      </c>
    </row>
    <row r="9" spans="1:10" ht="25.5" x14ac:dyDescent="0.2">
      <c r="A9" s="45">
        <v>2</v>
      </c>
      <c r="B9" s="93" t="s">
        <v>437</v>
      </c>
      <c r="C9" s="32">
        <v>1</v>
      </c>
      <c r="D9" s="133">
        <v>47000</v>
      </c>
    </row>
    <row r="10" spans="1:10" x14ac:dyDescent="0.2">
      <c r="A10" s="45">
        <v>3</v>
      </c>
      <c r="B10" s="93"/>
      <c r="C10" s="188"/>
      <c r="D10" s="133">
        <v>0</v>
      </c>
    </row>
    <row r="11" spans="1:10" x14ac:dyDescent="0.2">
      <c r="A11" s="45"/>
      <c r="B11" s="32" t="s">
        <v>355</v>
      </c>
      <c r="C11" s="31" t="s">
        <v>48</v>
      </c>
      <c r="D11" s="133">
        <f>SUM(D8:D10)</f>
        <v>141437</v>
      </c>
    </row>
    <row r="13" spans="1:10" s="102" customFormat="1" ht="15.75" x14ac:dyDescent="0.25">
      <c r="A13" s="495" t="s">
        <v>338</v>
      </c>
      <c r="B13" s="495"/>
      <c r="C13" s="496" t="s">
        <v>356</v>
      </c>
      <c r="D13" s="496"/>
    </row>
    <row r="14" spans="1:10" x14ac:dyDescent="0.2">
      <c r="A14" s="16"/>
      <c r="B14" s="16"/>
      <c r="C14" s="16"/>
      <c r="D14" s="100"/>
    </row>
    <row r="15" spans="1:10" x14ac:dyDescent="0.2">
      <c r="A15" s="41" t="s">
        <v>341</v>
      </c>
      <c r="B15" s="41" t="s">
        <v>358</v>
      </c>
      <c r="C15" s="41" t="s">
        <v>424</v>
      </c>
      <c r="D15" s="101" t="s">
        <v>425</v>
      </c>
    </row>
    <row r="16" spans="1:10" x14ac:dyDescent="0.2">
      <c r="A16" s="22">
        <v>1</v>
      </c>
      <c r="B16" s="22">
        <v>2</v>
      </c>
      <c r="C16" s="22">
        <v>3</v>
      </c>
      <c r="D16" s="101">
        <v>4</v>
      </c>
    </row>
    <row r="17" spans="1:5" x14ac:dyDescent="0.2">
      <c r="A17" s="45">
        <v>3</v>
      </c>
      <c r="B17" s="103" t="s">
        <v>524</v>
      </c>
      <c r="C17" s="32">
        <v>1</v>
      </c>
      <c r="D17" s="133">
        <v>0</v>
      </c>
    </row>
    <row r="18" spans="1:5" ht="25.5" x14ac:dyDescent="0.2">
      <c r="A18" s="45">
        <v>4</v>
      </c>
      <c r="B18" s="43" t="s">
        <v>427</v>
      </c>
      <c r="C18" s="32"/>
      <c r="D18" s="153"/>
    </row>
    <row r="19" spans="1:5" ht="25.5" x14ac:dyDescent="0.2">
      <c r="A19" s="45">
        <v>7</v>
      </c>
      <c r="B19" s="93" t="s">
        <v>437</v>
      </c>
      <c r="C19" s="32">
        <v>1</v>
      </c>
      <c r="D19" s="133"/>
      <c r="E19" s="123"/>
    </row>
    <row r="20" spans="1:5" ht="12.75" customHeight="1" x14ac:dyDescent="0.2">
      <c r="A20" s="45">
        <v>8</v>
      </c>
      <c r="B20" s="43" t="s">
        <v>470</v>
      </c>
      <c r="C20" s="145">
        <v>1</v>
      </c>
      <c r="D20" s="133"/>
      <c r="E20" s="123"/>
    </row>
    <row r="21" spans="1:5" x14ac:dyDescent="0.2">
      <c r="A21" s="45">
        <v>9</v>
      </c>
      <c r="B21" s="43" t="s">
        <v>526</v>
      </c>
      <c r="C21" s="32">
        <v>1</v>
      </c>
      <c r="D21" s="133"/>
      <c r="E21" s="123"/>
    </row>
    <row r="22" spans="1:5" hidden="1" x14ac:dyDescent="0.2">
      <c r="A22" s="45">
        <v>8</v>
      </c>
      <c r="B22" s="93"/>
      <c r="C22" s="32"/>
      <c r="D22" s="133"/>
    </row>
    <row r="23" spans="1:5" hidden="1" x14ac:dyDescent="0.2">
      <c r="A23" s="45">
        <v>9</v>
      </c>
      <c r="B23" s="93"/>
      <c r="C23" s="32"/>
      <c r="D23" s="133"/>
    </row>
    <row r="24" spans="1:5" hidden="1" x14ac:dyDescent="0.2">
      <c r="A24" s="45">
        <v>10</v>
      </c>
      <c r="B24" s="93"/>
      <c r="C24" s="32"/>
      <c r="D24" s="133"/>
    </row>
    <row r="25" spans="1:5" hidden="1" x14ac:dyDescent="0.2">
      <c r="A25" s="45">
        <v>11</v>
      </c>
      <c r="B25" s="93"/>
      <c r="C25" s="32"/>
      <c r="D25" s="133"/>
    </row>
    <row r="26" spans="1:5" hidden="1" x14ac:dyDescent="0.2">
      <c r="A26" s="45">
        <v>12</v>
      </c>
      <c r="B26" s="93"/>
      <c r="C26" s="32"/>
      <c r="D26" s="133"/>
    </row>
    <row r="27" spans="1:5" hidden="1" x14ac:dyDescent="0.2">
      <c r="A27" s="45">
        <v>13</v>
      </c>
      <c r="B27" s="93"/>
      <c r="C27" s="32"/>
      <c r="D27" s="133"/>
    </row>
    <row r="28" spans="1:5" hidden="1" x14ac:dyDescent="0.2">
      <c r="A28" s="45">
        <v>14</v>
      </c>
      <c r="B28" s="93"/>
      <c r="C28" s="32"/>
      <c r="D28" s="133"/>
    </row>
    <row r="29" spans="1:5" hidden="1" x14ac:dyDescent="0.2">
      <c r="A29" s="45">
        <v>15</v>
      </c>
      <c r="B29" s="93"/>
      <c r="C29" s="32"/>
      <c r="D29" s="133"/>
    </row>
    <row r="30" spans="1:5" x14ac:dyDescent="0.2">
      <c r="A30" s="45"/>
      <c r="B30" s="32" t="s">
        <v>355</v>
      </c>
      <c r="C30" s="31" t="s">
        <v>48</v>
      </c>
      <c r="D30" s="133">
        <f>SUM(D17:D29)</f>
        <v>0</v>
      </c>
    </row>
    <row r="32" spans="1:5" ht="69.75" customHeight="1" x14ac:dyDescent="0.25">
      <c r="A32" s="492" t="s">
        <v>338</v>
      </c>
      <c r="B32" s="492"/>
      <c r="C32" s="491" t="s">
        <v>394</v>
      </c>
      <c r="D32" s="491"/>
    </row>
    <row r="33" spans="1:4" x14ac:dyDescent="0.2">
      <c r="A33" s="16"/>
      <c r="B33" s="16"/>
      <c r="C33" s="16"/>
      <c r="D33" s="100"/>
    </row>
    <row r="34" spans="1:4" x14ac:dyDescent="0.2">
      <c r="A34" s="41" t="s">
        <v>341</v>
      </c>
      <c r="B34" s="41" t="s">
        <v>358</v>
      </c>
      <c r="C34" s="41" t="s">
        <v>424</v>
      </c>
      <c r="D34" s="101" t="s">
        <v>425</v>
      </c>
    </row>
    <row r="35" spans="1:4" x14ac:dyDescent="0.2">
      <c r="A35" s="22">
        <v>1</v>
      </c>
      <c r="B35" s="22">
        <v>2</v>
      </c>
      <c r="C35" s="22">
        <v>3</v>
      </c>
      <c r="D35" s="101">
        <v>4</v>
      </c>
    </row>
    <row r="36" spans="1:4" ht="42.75" customHeight="1" x14ac:dyDescent="0.2">
      <c r="A36" s="147"/>
      <c r="B36" s="159"/>
      <c r="C36" s="146"/>
      <c r="D36" s="151"/>
    </row>
    <row r="37" spans="1:4" x14ac:dyDescent="0.2">
      <c r="A37" s="45">
        <v>1</v>
      </c>
      <c r="B37" s="93" t="s">
        <v>586</v>
      </c>
      <c r="C37" s="138">
        <v>1</v>
      </c>
      <c r="D37" s="133">
        <v>216355</v>
      </c>
    </row>
    <row r="38" spans="1:4" x14ac:dyDescent="0.2">
      <c r="A38" s="45">
        <v>2</v>
      </c>
      <c r="B38" s="93" t="s">
        <v>587</v>
      </c>
      <c r="C38" s="214">
        <v>1</v>
      </c>
      <c r="D38" s="133">
        <v>4085</v>
      </c>
    </row>
    <row r="39" spans="1:4" x14ac:dyDescent="0.2">
      <c r="A39" s="45">
        <v>3</v>
      </c>
      <c r="B39" s="93" t="s">
        <v>588</v>
      </c>
      <c r="C39" s="215">
        <v>1</v>
      </c>
      <c r="D39" s="133">
        <v>261451</v>
      </c>
    </row>
    <row r="40" spans="1:4" x14ac:dyDescent="0.2">
      <c r="A40" s="45">
        <v>4</v>
      </c>
      <c r="B40" s="93" t="s">
        <v>589</v>
      </c>
      <c r="C40" s="216">
        <v>1</v>
      </c>
      <c r="D40" s="133">
        <v>2375589.7400000002</v>
      </c>
    </row>
    <row r="41" spans="1:4" x14ac:dyDescent="0.2">
      <c r="A41" s="45">
        <v>5</v>
      </c>
      <c r="B41" s="93" t="s">
        <v>590</v>
      </c>
      <c r="C41" s="217">
        <v>1</v>
      </c>
      <c r="D41" s="133">
        <v>293612.26</v>
      </c>
    </row>
    <row r="42" spans="1:4" x14ac:dyDescent="0.2">
      <c r="A42" s="45"/>
      <c r="B42" s="32" t="s">
        <v>355</v>
      </c>
      <c r="C42" s="31" t="s">
        <v>48</v>
      </c>
      <c r="D42" s="133">
        <f>SUM(D36:D41)</f>
        <v>3151093</v>
      </c>
    </row>
    <row r="43" spans="1:4" x14ac:dyDescent="0.2">
      <c r="D43" s="134"/>
    </row>
    <row r="44" spans="1:4" x14ac:dyDescent="0.2">
      <c r="A44" s="212" t="s">
        <v>341</v>
      </c>
      <c r="B44" s="212" t="s">
        <v>358</v>
      </c>
      <c r="C44" s="212" t="s">
        <v>424</v>
      </c>
      <c r="D44" s="101" t="s">
        <v>425</v>
      </c>
    </row>
    <row r="45" spans="1:4" x14ac:dyDescent="0.2">
      <c r="A45" s="211">
        <v>1</v>
      </c>
      <c r="B45" s="211">
        <v>2</v>
      </c>
      <c r="C45" s="211">
        <v>3</v>
      </c>
      <c r="D45" s="101">
        <v>4</v>
      </c>
    </row>
    <row r="46" spans="1:4" ht="26.25" customHeight="1" x14ac:dyDescent="0.2">
      <c r="A46" s="213">
        <v>1</v>
      </c>
      <c r="B46" s="159" t="s">
        <v>562</v>
      </c>
      <c r="C46" s="211"/>
      <c r="D46" s="151">
        <v>0</v>
      </c>
    </row>
    <row r="47" spans="1:4" x14ac:dyDescent="0.2">
      <c r="A47" s="45"/>
      <c r="B47" s="93"/>
      <c r="C47" s="210"/>
      <c r="D47" s="133"/>
    </row>
    <row r="48" spans="1:4" x14ac:dyDescent="0.2">
      <c r="A48" s="45"/>
      <c r="B48" s="210" t="s">
        <v>355</v>
      </c>
      <c r="C48" s="31" t="s">
        <v>48</v>
      </c>
      <c r="D48" s="133">
        <f>SUM(D46:D47)</f>
        <v>0</v>
      </c>
    </row>
  </sheetData>
  <mergeCells count="9">
    <mergeCell ref="A32:B32"/>
    <mergeCell ref="C32:D32"/>
    <mergeCell ref="A1:D1"/>
    <mergeCell ref="A2:B2"/>
    <mergeCell ref="C2:D2"/>
    <mergeCell ref="A4:B4"/>
    <mergeCell ref="C4:D4"/>
    <mergeCell ref="A13:B13"/>
    <mergeCell ref="C13:D13"/>
  </mergeCells>
  <pageMargins left="0.70866141732283472" right="0.70866141732283472" top="0.74803149606299213" bottom="0.74803149606299213" header="0.31496062992125984" footer="0.31496062992125984"/>
  <pageSetup paperSize="9" scale="98"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zoomScaleSheetLayoutView="100" workbookViewId="0">
      <selection activeCell="E20" sqref="E20"/>
    </sheetView>
  </sheetViews>
  <sheetFormatPr defaultRowHeight="12.75" x14ac:dyDescent="0.2"/>
  <cols>
    <col min="2" max="2" width="26.5703125" customWidth="1"/>
    <col min="3" max="3" width="10.28515625" bestFit="1" customWidth="1"/>
    <col min="4" max="4" width="20.85546875" bestFit="1" customWidth="1"/>
    <col min="5" max="5" width="20.5703125" style="102" bestFit="1" customWidth="1"/>
  </cols>
  <sheetData>
    <row r="1" spans="1:10" ht="15.75" x14ac:dyDescent="0.25">
      <c r="A1" s="463" t="s">
        <v>428</v>
      </c>
      <c r="B1" s="463"/>
      <c r="C1" s="463"/>
      <c r="D1" s="463"/>
      <c r="E1" s="463"/>
    </row>
    <row r="2" spans="1:10" ht="15.75" x14ac:dyDescent="0.25">
      <c r="A2" s="463"/>
      <c r="B2" s="463"/>
      <c r="C2" s="463"/>
      <c r="D2" s="463"/>
      <c r="E2" s="463"/>
      <c r="H2">
        <v>310</v>
      </c>
    </row>
    <row r="3" spans="1:10" s="14" customFormat="1" ht="15.75" x14ac:dyDescent="0.25">
      <c r="A3" s="473" t="s">
        <v>337</v>
      </c>
      <c r="B3" s="473"/>
      <c r="C3" s="497" t="s">
        <v>176</v>
      </c>
      <c r="D3" s="497"/>
      <c r="E3" s="497"/>
      <c r="F3" s="46"/>
      <c r="G3" s="46"/>
      <c r="H3" s="46"/>
      <c r="I3" s="46"/>
      <c r="J3" s="46"/>
    </row>
    <row r="4" spans="1:10" s="19" customFormat="1" ht="9.75" x14ac:dyDescent="0.2">
      <c r="A4" s="17"/>
      <c r="C4" s="20"/>
      <c r="D4" s="20"/>
      <c r="E4" s="98"/>
      <c r="F4" s="20"/>
      <c r="G4" s="20"/>
      <c r="H4" s="20"/>
      <c r="I4" s="20"/>
      <c r="J4" s="20"/>
    </row>
    <row r="5" spans="1:10" s="14" customFormat="1" ht="33" customHeight="1" x14ac:dyDescent="0.25">
      <c r="A5" s="492" t="s">
        <v>338</v>
      </c>
      <c r="B5" s="492"/>
      <c r="C5" s="494" t="s">
        <v>339</v>
      </c>
      <c r="D5" s="494"/>
      <c r="E5" s="494"/>
      <c r="F5" s="47"/>
      <c r="G5" s="47"/>
      <c r="H5" s="47"/>
      <c r="I5" s="47"/>
      <c r="J5" s="47"/>
    </row>
    <row r="6" spans="1:10" x14ac:dyDescent="0.2">
      <c r="A6" s="16"/>
      <c r="B6" s="16"/>
      <c r="C6" s="16"/>
      <c r="D6" s="16"/>
      <c r="E6" s="100"/>
    </row>
    <row r="7" spans="1:10" x14ac:dyDescent="0.2">
      <c r="A7" s="41" t="s">
        <v>341</v>
      </c>
      <c r="B7" s="41" t="s">
        <v>358</v>
      </c>
      <c r="C7" s="41" t="s">
        <v>429</v>
      </c>
      <c r="D7" s="41" t="s">
        <v>430</v>
      </c>
      <c r="E7" s="101" t="s">
        <v>431</v>
      </c>
    </row>
    <row r="8" spans="1:10" x14ac:dyDescent="0.2">
      <c r="A8" s="22">
        <v>1</v>
      </c>
      <c r="B8" s="22">
        <v>2</v>
      </c>
      <c r="C8" s="22">
        <v>3</v>
      </c>
      <c r="D8" s="22">
        <v>4</v>
      </c>
      <c r="E8" s="101">
        <v>5</v>
      </c>
    </row>
    <row r="9" spans="1:10" x14ac:dyDescent="0.2">
      <c r="A9" s="45">
        <v>1</v>
      </c>
      <c r="B9" s="43" t="s">
        <v>432</v>
      </c>
      <c r="C9" s="104"/>
      <c r="D9" s="26"/>
      <c r="E9" s="133">
        <v>399176</v>
      </c>
    </row>
    <row r="10" spans="1:10" x14ac:dyDescent="0.2">
      <c r="A10" s="45"/>
      <c r="B10" s="43" t="s">
        <v>578</v>
      </c>
      <c r="C10" s="104"/>
      <c r="D10" s="26"/>
      <c r="E10" s="133"/>
    </row>
    <row r="11" spans="1:10" x14ac:dyDescent="0.2">
      <c r="A11" s="45"/>
      <c r="B11" s="32" t="s">
        <v>355</v>
      </c>
      <c r="C11" s="33" t="s">
        <v>48</v>
      </c>
      <c r="D11" s="31" t="s">
        <v>48</v>
      </c>
      <c r="E11" s="133">
        <f>SUM(E9:E10)</f>
        <v>399176</v>
      </c>
    </row>
    <row r="15" spans="1:10" s="14" customFormat="1" ht="15.75" x14ac:dyDescent="0.25">
      <c r="A15" s="492" t="s">
        <v>338</v>
      </c>
      <c r="B15" s="492"/>
      <c r="C15" s="494" t="s">
        <v>356</v>
      </c>
      <c r="D15" s="494"/>
      <c r="E15" s="494"/>
      <c r="F15" s="47"/>
      <c r="G15" s="47"/>
      <c r="H15" s="47"/>
      <c r="I15" s="47"/>
      <c r="J15" s="47"/>
    </row>
    <row r="16" spans="1:10" x14ac:dyDescent="0.2">
      <c r="A16" s="16"/>
      <c r="B16" s="16"/>
      <c r="C16" s="16"/>
      <c r="D16" s="16"/>
      <c r="E16" s="100"/>
    </row>
    <row r="17" spans="1:5" x14ac:dyDescent="0.2">
      <c r="A17" s="41" t="s">
        <v>341</v>
      </c>
      <c r="B17" s="41" t="s">
        <v>358</v>
      </c>
      <c r="C17" s="41" t="s">
        <v>429</v>
      </c>
      <c r="D17" s="41" t="s">
        <v>430</v>
      </c>
      <c r="E17" s="101" t="s">
        <v>431</v>
      </c>
    </row>
    <row r="18" spans="1:5" x14ac:dyDescent="0.2">
      <c r="A18" s="22">
        <v>1</v>
      </c>
      <c r="B18" s="22">
        <v>2</v>
      </c>
      <c r="C18" s="22">
        <v>3</v>
      </c>
      <c r="D18" s="22">
        <v>4</v>
      </c>
      <c r="E18" s="101">
        <v>5</v>
      </c>
    </row>
    <row r="19" spans="1:5" x14ac:dyDescent="0.2">
      <c r="A19" s="45"/>
      <c r="B19" s="43"/>
      <c r="C19" s="104"/>
      <c r="D19" s="26"/>
      <c r="E19" s="133">
        <v>408435.68</v>
      </c>
    </row>
    <row r="20" spans="1:5" x14ac:dyDescent="0.2">
      <c r="A20" s="45"/>
      <c r="B20" s="32" t="s">
        <v>355</v>
      </c>
      <c r="C20" s="33" t="s">
        <v>48</v>
      </c>
      <c r="D20" s="31" t="s">
        <v>48</v>
      </c>
      <c r="E20" s="133">
        <f>SUM(E19:E19)</f>
        <v>408435.68</v>
      </c>
    </row>
    <row r="22" spans="1:5" ht="28.5" customHeight="1" x14ac:dyDescent="0.25">
      <c r="A22" s="492" t="s">
        <v>338</v>
      </c>
      <c r="B22" s="492"/>
      <c r="C22" s="494" t="s">
        <v>394</v>
      </c>
      <c r="D22" s="494"/>
      <c r="E22" s="494"/>
    </row>
    <row r="23" spans="1:5" x14ac:dyDescent="0.2">
      <c r="A23" s="16"/>
      <c r="B23" s="16"/>
      <c r="C23" s="16"/>
      <c r="D23" s="100"/>
    </row>
    <row r="24" spans="1:5" x14ac:dyDescent="0.2">
      <c r="A24" s="41" t="s">
        <v>341</v>
      </c>
      <c r="B24" s="41" t="s">
        <v>358</v>
      </c>
      <c r="C24" s="41" t="s">
        <v>429</v>
      </c>
      <c r="D24" s="41" t="s">
        <v>430</v>
      </c>
      <c r="E24" s="101" t="s">
        <v>431</v>
      </c>
    </row>
    <row r="25" spans="1:5" x14ac:dyDescent="0.2">
      <c r="A25" s="22">
        <v>1</v>
      </c>
      <c r="B25" s="22">
        <v>2</v>
      </c>
      <c r="C25" s="22">
        <v>3</v>
      </c>
      <c r="D25" s="22">
        <v>4</v>
      </c>
      <c r="E25" s="101">
        <v>5</v>
      </c>
    </row>
    <row r="26" spans="1:5" x14ac:dyDescent="0.2">
      <c r="A26" s="144">
        <v>1</v>
      </c>
      <c r="B26" s="158" t="s">
        <v>564</v>
      </c>
      <c r="C26" s="143"/>
      <c r="D26" s="142"/>
      <c r="E26" s="133">
        <v>0</v>
      </c>
    </row>
    <row r="27" spans="1:5" ht="25.5" x14ac:dyDescent="0.2">
      <c r="A27" s="144">
        <v>2</v>
      </c>
      <c r="B27" s="158" t="s">
        <v>572</v>
      </c>
      <c r="C27" s="143"/>
      <c r="D27" s="142"/>
      <c r="E27" s="133">
        <v>0</v>
      </c>
    </row>
    <row r="28" spans="1:5" x14ac:dyDescent="0.2">
      <c r="A28" s="45">
        <v>3</v>
      </c>
      <c r="B28" s="43" t="s">
        <v>580</v>
      </c>
      <c r="C28" s="104"/>
      <c r="D28" s="26"/>
      <c r="E28" s="133">
        <v>0</v>
      </c>
    </row>
    <row r="29" spans="1:5" x14ac:dyDescent="0.2">
      <c r="A29" s="45">
        <v>4</v>
      </c>
      <c r="B29" s="43"/>
      <c r="C29" s="104"/>
      <c r="D29" s="26"/>
      <c r="E29" s="133"/>
    </row>
    <row r="30" spans="1:5" x14ac:dyDescent="0.2">
      <c r="A30" s="45"/>
      <c r="B30" s="32" t="s">
        <v>355</v>
      </c>
      <c r="C30" s="33" t="s">
        <v>48</v>
      </c>
      <c r="D30" s="31" t="s">
        <v>48</v>
      </c>
      <c r="E30" s="133">
        <f>SUM(E26:E29)</f>
        <v>0</v>
      </c>
    </row>
  </sheetData>
  <mergeCells count="10">
    <mergeCell ref="A15:B15"/>
    <mergeCell ref="C15:E15"/>
    <mergeCell ref="A22:B22"/>
    <mergeCell ref="C22:E22"/>
    <mergeCell ref="A1:E1"/>
    <mergeCell ref="A2:E2"/>
    <mergeCell ref="A3:B3"/>
    <mergeCell ref="C3:E3"/>
    <mergeCell ref="A5:B5"/>
    <mergeCell ref="C5:E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activeCell="E30" sqref="E30"/>
    </sheetView>
  </sheetViews>
  <sheetFormatPr defaultRowHeight="12.75" x14ac:dyDescent="0.2"/>
  <cols>
    <col min="2" max="2" width="20.7109375" bestFit="1" customWidth="1"/>
    <col min="3" max="3" width="10.28515625" bestFit="1" customWidth="1"/>
    <col min="4" max="4" width="20.85546875" bestFit="1" customWidth="1"/>
    <col min="5" max="5" width="20.5703125" style="102" bestFit="1" customWidth="1"/>
  </cols>
  <sheetData>
    <row r="1" spans="1:8" ht="15.75" x14ac:dyDescent="0.25">
      <c r="A1" s="463" t="s">
        <v>433</v>
      </c>
      <c r="B1" s="463"/>
      <c r="C1" s="463"/>
      <c r="D1" s="463"/>
      <c r="E1" s="463"/>
    </row>
    <row r="2" spans="1:8" ht="15.75" x14ac:dyDescent="0.25">
      <c r="A2" s="463"/>
      <c r="B2" s="463"/>
      <c r="C2" s="463"/>
      <c r="D2" s="463"/>
      <c r="E2" s="463"/>
    </row>
    <row r="3" spans="1:8" ht="15.75" x14ac:dyDescent="0.25">
      <c r="A3" s="473" t="s">
        <v>337</v>
      </c>
      <c r="B3" s="473"/>
      <c r="C3" s="497" t="s">
        <v>176</v>
      </c>
      <c r="D3" s="497"/>
      <c r="E3" s="497"/>
    </row>
    <row r="4" spans="1:8" x14ac:dyDescent="0.2">
      <c r="A4" s="17"/>
      <c r="B4" s="19"/>
      <c r="C4" s="20"/>
      <c r="D4" s="20"/>
      <c r="E4" s="98"/>
    </row>
    <row r="5" spans="1:8" ht="15.75" x14ac:dyDescent="0.25">
      <c r="A5" s="492" t="s">
        <v>338</v>
      </c>
      <c r="B5" s="492"/>
      <c r="C5" s="494" t="s">
        <v>339</v>
      </c>
      <c r="D5" s="494"/>
      <c r="E5" s="494"/>
    </row>
    <row r="6" spans="1:8" x14ac:dyDescent="0.2">
      <c r="A6" s="16"/>
      <c r="B6" s="16"/>
      <c r="C6" s="16"/>
      <c r="D6" s="16"/>
      <c r="E6" s="100"/>
    </row>
    <row r="7" spans="1:8" x14ac:dyDescent="0.2">
      <c r="A7" s="41" t="s">
        <v>341</v>
      </c>
      <c r="B7" s="41" t="s">
        <v>358</v>
      </c>
      <c r="C7" s="41" t="s">
        <v>429</v>
      </c>
      <c r="D7" s="41" t="s">
        <v>430</v>
      </c>
      <c r="E7" s="101" t="s">
        <v>431</v>
      </c>
    </row>
    <row r="8" spans="1:8" x14ac:dyDescent="0.2">
      <c r="A8" s="22"/>
      <c r="B8" s="22">
        <v>1</v>
      </c>
      <c r="C8" s="22">
        <v>2</v>
      </c>
      <c r="D8" s="22">
        <v>3</v>
      </c>
      <c r="E8" s="101">
        <v>4</v>
      </c>
    </row>
    <row r="9" spans="1:8" x14ac:dyDescent="0.2">
      <c r="A9" s="45"/>
      <c r="B9" s="43"/>
      <c r="C9" s="44"/>
      <c r="D9" s="27"/>
      <c r="E9" s="133"/>
    </row>
    <row r="10" spans="1:8" x14ac:dyDescent="0.2">
      <c r="A10" s="45"/>
      <c r="B10" s="32" t="s">
        <v>355</v>
      </c>
      <c r="C10" s="33" t="s">
        <v>48</v>
      </c>
      <c r="D10" s="31" t="s">
        <v>48</v>
      </c>
      <c r="E10" s="133">
        <f>SUM(E9:E9)</f>
        <v>0</v>
      </c>
    </row>
    <row r="11" spans="1:8" x14ac:dyDescent="0.2">
      <c r="A11" s="69"/>
      <c r="B11" s="71"/>
      <c r="C11" s="70"/>
      <c r="D11" s="70"/>
      <c r="E11" s="105"/>
    </row>
    <row r="12" spans="1:8" ht="15.75" x14ac:dyDescent="0.25">
      <c r="A12" s="473" t="s">
        <v>337</v>
      </c>
      <c r="B12" s="473"/>
      <c r="C12" s="497" t="s">
        <v>176</v>
      </c>
      <c r="D12" s="497"/>
      <c r="E12" s="497"/>
    </row>
    <row r="13" spans="1:8" x14ac:dyDescent="0.2">
      <c r="A13" s="17"/>
      <c r="B13" s="19"/>
      <c r="C13" s="20"/>
      <c r="D13" s="20"/>
      <c r="E13" s="98"/>
    </row>
    <row r="14" spans="1:8" ht="15.75" x14ac:dyDescent="0.25">
      <c r="A14" s="492" t="s">
        <v>338</v>
      </c>
      <c r="B14" s="492"/>
      <c r="C14" s="491" t="s">
        <v>356</v>
      </c>
      <c r="D14" s="491"/>
      <c r="E14" s="491"/>
      <c r="H14" t="s">
        <v>435</v>
      </c>
    </row>
    <row r="15" spans="1:8" x14ac:dyDescent="0.2">
      <c r="A15" s="16"/>
      <c r="B15" s="16"/>
      <c r="C15" s="16"/>
      <c r="D15" s="16"/>
      <c r="E15" s="100"/>
    </row>
    <row r="16" spans="1:8" x14ac:dyDescent="0.2">
      <c r="A16" s="41" t="s">
        <v>341</v>
      </c>
      <c r="B16" s="41" t="s">
        <v>358</v>
      </c>
      <c r="C16" s="41" t="s">
        <v>429</v>
      </c>
      <c r="D16" s="41" t="s">
        <v>430</v>
      </c>
      <c r="E16" s="101" t="s">
        <v>431</v>
      </c>
    </row>
    <row r="17" spans="1:5" x14ac:dyDescent="0.2">
      <c r="A17" s="22"/>
      <c r="B17" s="22">
        <v>1</v>
      </c>
      <c r="C17" s="22">
        <v>2</v>
      </c>
      <c r="D17" s="22">
        <v>3</v>
      </c>
      <c r="E17" s="101">
        <v>4</v>
      </c>
    </row>
    <row r="18" spans="1:5" x14ac:dyDescent="0.2">
      <c r="A18" s="45">
        <v>1</v>
      </c>
      <c r="B18" s="43"/>
      <c r="C18" s="44"/>
      <c r="D18" s="27"/>
      <c r="E18" s="133">
        <v>0</v>
      </c>
    </row>
    <row r="19" spans="1:5" x14ac:dyDescent="0.2">
      <c r="A19" s="45"/>
      <c r="B19" s="32" t="s">
        <v>355</v>
      </c>
      <c r="C19" s="33" t="s">
        <v>48</v>
      </c>
      <c r="D19" s="31" t="s">
        <v>48</v>
      </c>
      <c r="E19" s="133">
        <f>SUM(E18:E18)</f>
        <v>0</v>
      </c>
    </row>
    <row r="21" spans="1:5" ht="15.75" x14ac:dyDescent="0.25">
      <c r="A21" s="492" t="s">
        <v>338</v>
      </c>
      <c r="B21" s="492"/>
      <c r="C21" s="491" t="s">
        <v>394</v>
      </c>
      <c r="D21" s="491"/>
      <c r="E21" s="491"/>
    </row>
    <row r="22" spans="1:5" x14ac:dyDescent="0.2">
      <c r="A22" s="16"/>
      <c r="B22" s="16"/>
      <c r="C22" s="16"/>
      <c r="D22" s="16"/>
      <c r="E22" s="100"/>
    </row>
    <row r="23" spans="1:5" x14ac:dyDescent="0.2">
      <c r="A23" s="41" t="s">
        <v>341</v>
      </c>
      <c r="B23" s="41" t="s">
        <v>358</v>
      </c>
      <c r="C23" s="41" t="s">
        <v>429</v>
      </c>
      <c r="D23" s="41" t="s">
        <v>430</v>
      </c>
      <c r="E23" s="101" t="s">
        <v>431</v>
      </c>
    </row>
    <row r="24" spans="1:5" x14ac:dyDescent="0.2">
      <c r="A24" s="22"/>
      <c r="B24" s="22">
        <v>1</v>
      </c>
      <c r="C24" s="22">
        <v>2</v>
      </c>
      <c r="D24" s="22">
        <v>3</v>
      </c>
      <c r="E24" s="101">
        <v>4</v>
      </c>
    </row>
    <row r="25" spans="1:5" ht="25.5" x14ac:dyDescent="0.2">
      <c r="A25" s="45">
        <v>1</v>
      </c>
      <c r="B25" s="43" t="s">
        <v>436</v>
      </c>
      <c r="C25" s="44"/>
      <c r="D25" s="27"/>
      <c r="E25" s="133">
        <v>438088</v>
      </c>
    </row>
    <row r="26" spans="1:5" x14ac:dyDescent="0.2">
      <c r="A26" s="45"/>
      <c r="B26" s="32" t="s">
        <v>355</v>
      </c>
      <c r="C26" s="33" t="s">
        <v>48</v>
      </c>
      <c r="D26" s="31" t="s">
        <v>48</v>
      </c>
      <c r="E26" s="133">
        <f>SUM(E25:E25)</f>
        <v>438088</v>
      </c>
    </row>
  </sheetData>
  <mergeCells count="12">
    <mergeCell ref="A12:B12"/>
    <mergeCell ref="C12:E12"/>
    <mergeCell ref="A14:B14"/>
    <mergeCell ref="C14:E14"/>
    <mergeCell ref="A21:B21"/>
    <mergeCell ref="C21:E21"/>
    <mergeCell ref="A1:E1"/>
    <mergeCell ref="A2:E2"/>
    <mergeCell ref="A3:B3"/>
    <mergeCell ref="C3:E3"/>
    <mergeCell ref="A5:B5"/>
    <mergeCell ref="C5:E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activeCell="E18" sqref="E18"/>
    </sheetView>
  </sheetViews>
  <sheetFormatPr defaultRowHeight="12.75" x14ac:dyDescent="0.2"/>
  <cols>
    <col min="2" max="2" width="20.7109375" bestFit="1" customWidth="1"/>
    <col min="3" max="3" width="10.28515625" bestFit="1" customWidth="1"/>
    <col min="4" max="4" width="20.85546875" bestFit="1" customWidth="1"/>
    <col min="5" max="5" width="20.5703125" style="102" bestFit="1" customWidth="1"/>
  </cols>
  <sheetData>
    <row r="1" spans="1:8" ht="15.75" x14ac:dyDescent="0.25">
      <c r="A1" s="463" t="s">
        <v>433</v>
      </c>
      <c r="B1" s="463"/>
      <c r="C1" s="463"/>
      <c r="D1" s="463"/>
      <c r="E1" s="463"/>
    </row>
    <row r="2" spans="1:8" ht="15.75" x14ac:dyDescent="0.25">
      <c r="A2" s="463"/>
      <c r="B2" s="463"/>
      <c r="C2" s="463"/>
      <c r="D2" s="463"/>
      <c r="E2" s="463"/>
    </row>
    <row r="3" spans="1:8" ht="15.75" x14ac:dyDescent="0.25">
      <c r="A3" s="473" t="s">
        <v>337</v>
      </c>
      <c r="B3" s="473"/>
      <c r="C3" s="497" t="s">
        <v>176</v>
      </c>
      <c r="D3" s="497"/>
      <c r="E3" s="497"/>
    </row>
    <row r="4" spans="1:8" x14ac:dyDescent="0.2">
      <c r="A4" s="17"/>
      <c r="B4" s="19"/>
      <c r="C4" s="20"/>
      <c r="D4" s="20"/>
      <c r="E4" s="98"/>
    </row>
    <row r="5" spans="1:8" ht="15.75" x14ac:dyDescent="0.25">
      <c r="A5" s="492" t="s">
        <v>338</v>
      </c>
      <c r="B5" s="492"/>
      <c r="C5" s="494" t="s">
        <v>339</v>
      </c>
      <c r="D5" s="494"/>
      <c r="E5" s="494"/>
    </row>
    <row r="6" spans="1:8" x14ac:dyDescent="0.2">
      <c r="A6" s="16"/>
      <c r="B6" s="16"/>
      <c r="C6" s="16"/>
      <c r="D6" s="16"/>
      <c r="E6" s="100"/>
    </row>
    <row r="7" spans="1:8" x14ac:dyDescent="0.2">
      <c r="A7" s="41" t="s">
        <v>341</v>
      </c>
      <c r="B7" s="41" t="s">
        <v>358</v>
      </c>
      <c r="C7" s="41" t="s">
        <v>429</v>
      </c>
      <c r="D7" s="41" t="s">
        <v>430</v>
      </c>
      <c r="E7" s="101" t="s">
        <v>431</v>
      </c>
    </row>
    <row r="8" spans="1:8" x14ac:dyDescent="0.2">
      <c r="A8" s="22"/>
      <c r="B8" s="22">
        <v>1</v>
      </c>
      <c r="C8" s="22">
        <v>2</v>
      </c>
      <c r="D8" s="22">
        <v>3</v>
      </c>
      <c r="E8" s="101">
        <v>4</v>
      </c>
    </row>
    <row r="9" spans="1:8" x14ac:dyDescent="0.2">
      <c r="A9" s="45"/>
      <c r="B9" s="43"/>
      <c r="C9" s="44"/>
      <c r="D9" s="27"/>
      <c r="E9" s="133"/>
    </row>
    <row r="10" spans="1:8" x14ac:dyDescent="0.2">
      <c r="A10" s="45"/>
      <c r="B10" s="32" t="s">
        <v>355</v>
      </c>
      <c r="C10" s="33" t="s">
        <v>48</v>
      </c>
      <c r="D10" s="31" t="s">
        <v>48</v>
      </c>
      <c r="E10" s="133">
        <f>SUM(E9:E9)</f>
        <v>0</v>
      </c>
    </row>
    <row r="11" spans="1:8" x14ac:dyDescent="0.2">
      <c r="A11" s="69"/>
      <c r="B11" s="71"/>
      <c r="C11" s="70"/>
      <c r="D11" s="70"/>
      <c r="E11" s="105"/>
    </row>
    <row r="12" spans="1:8" ht="15.75" x14ac:dyDescent="0.25">
      <c r="A12" s="473" t="s">
        <v>337</v>
      </c>
      <c r="B12" s="473"/>
      <c r="C12" s="497" t="s">
        <v>176</v>
      </c>
      <c r="D12" s="497"/>
      <c r="E12" s="497"/>
    </row>
    <row r="13" spans="1:8" x14ac:dyDescent="0.2">
      <c r="A13" s="17"/>
      <c r="B13" s="19"/>
      <c r="C13" s="20"/>
      <c r="D13" s="20"/>
      <c r="E13" s="98"/>
    </row>
    <row r="14" spans="1:8" ht="15.75" x14ac:dyDescent="0.25">
      <c r="A14" s="492" t="s">
        <v>338</v>
      </c>
      <c r="B14" s="492"/>
      <c r="C14" s="491" t="s">
        <v>356</v>
      </c>
      <c r="D14" s="491"/>
      <c r="E14" s="491"/>
      <c r="H14" t="s">
        <v>435</v>
      </c>
    </row>
    <row r="15" spans="1:8" x14ac:dyDescent="0.2">
      <c r="A15" s="16"/>
      <c r="B15" s="16"/>
      <c r="C15" s="16"/>
      <c r="D15" s="16"/>
      <c r="E15" s="100"/>
    </row>
    <row r="16" spans="1:8" x14ac:dyDescent="0.2">
      <c r="A16" s="41" t="s">
        <v>341</v>
      </c>
      <c r="B16" s="41" t="s">
        <v>358</v>
      </c>
      <c r="C16" s="41" t="s">
        <v>429</v>
      </c>
      <c r="D16" s="41" t="s">
        <v>430</v>
      </c>
      <c r="E16" s="101" t="s">
        <v>431</v>
      </c>
    </row>
    <row r="17" spans="1:5" x14ac:dyDescent="0.2">
      <c r="A17" s="22"/>
      <c r="B17" s="22">
        <v>1</v>
      </c>
      <c r="C17" s="22">
        <v>2</v>
      </c>
      <c r="D17" s="22">
        <v>3</v>
      </c>
      <c r="E17" s="101">
        <v>4</v>
      </c>
    </row>
    <row r="18" spans="1:5" ht="25.5" x14ac:dyDescent="0.2">
      <c r="A18" s="45"/>
      <c r="B18" s="43" t="s">
        <v>523</v>
      </c>
      <c r="C18" s="44"/>
      <c r="D18" s="27"/>
      <c r="E18" s="155"/>
    </row>
    <row r="19" spans="1:5" x14ac:dyDescent="0.2">
      <c r="A19" s="45"/>
      <c r="B19" s="32" t="s">
        <v>355</v>
      </c>
      <c r="C19" s="33" t="s">
        <v>48</v>
      </c>
      <c r="D19" s="31" t="s">
        <v>48</v>
      </c>
      <c r="E19" s="155">
        <f>SUM(E18:E18)</f>
        <v>0</v>
      </c>
    </row>
    <row r="20" spans="1:5" x14ac:dyDescent="0.2">
      <c r="E20" s="156"/>
    </row>
    <row r="21" spans="1:5" ht="15.75" x14ac:dyDescent="0.25">
      <c r="A21" s="492" t="s">
        <v>338</v>
      </c>
      <c r="B21" s="492"/>
      <c r="C21" s="491" t="s">
        <v>394</v>
      </c>
      <c r="D21" s="491"/>
      <c r="E21" s="491"/>
    </row>
    <row r="22" spans="1:5" x14ac:dyDescent="0.2">
      <c r="A22" s="16"/>
      <c r="B22" s="16"/>
      <c r="C22" s="16"/>
      <c r="D22" s="16"/>
      <c r="E22" s="100"/>
    </row>
    <row r="23" spans="1:5" x14ac:dyDescent="0.2">
      <c r="A23" s="41" t="s">
        <v>341</v>
      </c>
      <c r="B23" s="41" t="s">
        <v>358</v>
      </c>
      <c r="C23" s="41" t="s">
        <v>429</v>
      </c>
      <c r="D23" s="41" t="s">
        <v>430</v>
      </c>
      <c r="E23" s="101" t="s">
        <v>431</v>
      </c>
    </row>
    <row r="24" spans="1:5" x14ac:dyDescent="0.2">
      <c r="A24" s="22"/>
      <c r="B24" s="22">
        <v>1</v>
      </c>
      <c r="C24" s="22">
        <v>2</v>
      </c>
      <c r="D24" s="22">
        <v>3</v>
      </c>
      <c r="E24" s="101">
        <v>4</v>
      </c>
    </row>
    <row r="25" spans="1:5" x14ac:dyDescent="0.2">
      <c r="A25" s="45"/>
      <c r="B25" s="43"/>
      <c r="C25" s="44"/>
      <c r="D25" s="27"/>
      <c r="E25" s="133"/>
    </row>
    <row r="26" spans="1:5" x14ac:dyDescent="0.2">
      <c r="A26" s="45"/>
      <c r="B26" s="32" t="s">
        <v>355</v>
      </c>
      <c r="C26" s="33" t="s">
        <v>48</v>
      </c>
      <c r="D26" s="31" t="s">
        <v>48</v>
      </c>
      <c r="E26" s="133">
        <f>SUM(E25:E25)</f>
        <v>0</v>
      </c>
    </row>
  </sheetData>
  <mergeCells count="12">
    <mergeCell ref="A12:B12"/>
    <mergeCell ref="C12:E12"/>
    <mergeCell ref="A14:B14"/>
    <mergeCell ref="C14:E14"/>
    <mergeCell ref="A21:B21"/>
    <mergeCell ref="C21:E21"/>
    <mergeCell ref="A1:E1"/>
    <mergeCell ref="A2:E2"/>
    <mergeCell ref="A3:B3"/>
    <mergeCell ref="C3:E3"/>
    <mergeCell ref="A5:B5"/>
    <mergeCell ref="C5:E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activeCell="E10" sqref="E10"/>
    </sheetView>
  </sheetViews>
  <sheetFormatPr defaultRowHeight="12.75" x14ac:dyDescent="0.2"/>
  <cols>
    <col min="2" max="2" width="20.7109375" bestFit="1" customWidth="1"/>
    <col min="3" max="3" width="10.28515625" bestFit="1" customWidth="1"/>
    <col min="4" max="4" width="20.85546875" bestFit="1" customWidth="1"/>
    <col min="5" max="5" width="20.5703125" style="102" bestFit="1" customWidth="1"/>
  </cols>
  <sheetData>
    <row r="1" spans="1:8" ht="15.75" x14ac:dyDescent="0.25">
      <c r="A1" s="463" t="s">
        <v>433</v>
      </c>
      <c r="B1" s="463"/>
      <c r="C1" s="463"/>
      <c r="D1" s="463"/>
      <c r="E1" s="463"/>
    </row>
    <row r="2" spans="1:8" ht="15.75" x14ac:dyDescent="0.25">
      <c r="A2" s="463"/>
      <c r="B2" s="463"/>
      <c r="C2" s="463"/>
      <c r="D2" s="463"/>
      <c r="E2" s="463"/>
    </row>
    <row r="3" spans="1:8" ht="15.75" x14ac:dyDescent="0.25">
      <c r="A3" s="473" t="s">
        <v>337</v>
      </c>
      <c r="B3" s="473"/>
      <c r="C3" s="497" t="s">
        <v>176</v>
      </c>
      <c r="D3" s="497"/>
      <c r="E3" s="497"/>
    </row>
    <row r="4" spans="1:8" x14ac:dyDescent="0.2">
      <c r="A4" s="17"/>
      <c r="B4" s="19"/>
      <c r="C4" s="20"/>
      <c r="D4" s="20"/>
      <c r="E4" s="98"/>
    </row>
    <row r="5" spans="1:8" ht="15.75" x14ac:dyDescent="0.25">
      <c r="A5" s="492" t="s">
        <v>338</v>
      </c>
      <c r="B5" s="492"/>
      <c r="C5" s="494" t="s">
        <v>339</v>
      </c>
      <c r="D5" s="494"/>
      <c r="E5" s="494"/>
    </row>
    <row r="6" spans="1:8" x14ac:dyDescent="0.2">
      <c r="A6" s="16"/>
      <c r="B6" s="16"/>
      <c r="C6" s="16"/>
      <c r="D6" s="16"/>
      <c r="E6" s="100"/>
    </row>
    <row r="7" spans="1:8" x14ac:dyDescent="0.2">
      <c r="A7" s="223" t="s">
        <v>341</v>
      </c>
      <c r="B7" s="223" t="s">
        <v>358</v>
      </c>
      <c r="C7" s="223" t="s">
        <v>429</v>
      </c>
      <c r="D7" s="223" t="s">
        <v>430</v>
      </c>
      <c r="E7" s="101" t="s">
        <v>431</v>
      </c>
    </row>
    <row r="8" spans="1:8" x14ac:dyDescent="0.2">
      <c r="A8" s="222"/>
      <c r="B8" s="222">
        <v>1</v>
      </c>
      <c r="C8" s="222">
        <v>2</v>
      </c>
      <c r="D8" s="222">
        <v>3</v>
      </c>
      <c r="E8" s="101">
        <v>4</v>
      </c>
    </row>
    <row r="9" spans="1:8" ht="25.5" x14ac:dyDescent="0.2">
      <c r="A9" s="45"/>
      <c r="B9" s="43" t="s">
        <v>585</v>
      </c>
      <c r="C9" s="44"/>
      <c r="D9" s="27"/>
      <c r="E9" s="133">
        <f>0</f>
        <v>0</v>
      </c>
    </row>
    <row r="10" spans="1:8" x14ac:dyDescent="0.2">
      <c r="A10" s="45"/>
      <c r="B10" s="221" t="s">
        <v>355</v>
      </c>
      <c r="C10" s="33" t="s">
        <v>48</v>
      </c>
      <c r="D10" s="31" t="s">
        <v>48</v>
      </c>
      <c r="E10" s="133">
        <f>SUM(E9:E9)</f>
        <v>0</v>
      </c>
    </row>
    <row r="11" spans="1:8" x14ac:dyDescent="0.2">
      <c r="A11" s="69"/>
      <c r="B11" s="71"/>
      <c r="C11" s="70"/>
      <c r="D11" s="70"/>
      <c r="E11" s="105"/>
    </row>
    <row r="12" spans="1:8" ht="15.75" x14ac:dyDescent="0.25">
      <c r="A12" s="473" t="s">
        <v>337</v>
      </c>
      <c r="B12" s="473"/>
      <c r="C12" s="497" t="s">
        <v>176</v>
      </c>
      <c r="D12" s="497"/>
      <c r="E12" s="497"/>
    </row>
    <row r="13" spans="1:8" x14ac:dyDescent="0.2">
      <c r="A13" s="17"/>
      <c r="B13" s="19"/>
      <c r="C13" s="20"/>
      <c r="D13" s="20"/>
      <c r="E13" s="98"/>
    </row>
    <row r="14" spans="1:8" ht="15.75" x14ac:dyDescent="0.25">
      <c r="A14" s="492" t="s">
        <v>338</v>
      </c>
      <c r="B14" s="492"/>
      <c r="C14" s="491" t="s">
        <v>356</v>
      </c>
      <c r="D14" s="491"/>
      <c r="E14" s="491"/>
      <c r="H14" t="s">
        <v>435</v>
      </c>
    </row>
    <row r="15" spans="1:8" x14ac:dyDescent="0.2">
      <c r="A15" s="16"/>
      <c r="B15" s="16"/>
      <c r="C15" s="16"/>
      <c r="D15" s="16"/>
      <c r="E15" s="100"/>
    </row>
    <row r="16" spans="1:8" x14ac:dyDescent="0.2">
      <c r="A16" s="223" t="s">
        <v>341</v>
      </c>
      <c r="B16" s="223" t="s">
        <v>358</v>
      </c>
      <c r="C16" s="223" t="s">
        <v>429</v>
      </c>
      <c r="D16" s="223" t="s">
        <v>430</v>
      </c>
      <c r="E16" s="101" t="s">
        <v>431</v>
      </c>
    </row>
    <row r="17" spans="1:5" x14ac:dyDescent="0.2">
      <c r="A17" s="222"/>
      <c r="B17" s="222">
        <v>1</v>
      </c>
      <c r="C17" s="222">
        <v>2</v>
      </c>
      <c r="D17" s="222">
        <v>3</v>
      </c>
      <c r="E17" s="101">
        <v>4</v>
      </c>
    </row>
    <row r="18" spans="1:5" x14ac:dyDescent="0.2">
      <c r="A18" s="45"/>
      <c r="B18" s="43"/>
      <c r="C18" s="44"/>
      <c r="D18" s="27"/>
      <c r="E18" s="155"/>
    </row>
    <row r="19" spans="1:5" x14ac:dyDescent="0.2">
      <c r="A19" s="45"/>
      <c r="B19" s="221" t="s">
        <v>355</v>
      </c>
      <c r="C19" s="33" t="s">
        <v>48</v>
      </c>
      <c r="D19" s="31" t="s">
        <v>48</v>
      </c>
      <c r="E19" s="155">
        <f>SUM(E18:E18)</f>
        <v>0</v>
      </c>
    </row>
    <row r="20" spans="1:5" x14ac:dyDescent="0.2">
      <c r="E20" s="156"/>
    </row>
    <row r="21" spans="1:5" ht="15.75" x14ac:dyDescent="0.25">
      <c r="A21" s="492" t="s">
        <v>338</v>
      </c>
      <c r="B21" s="492"/>
      <c r="C21" s="491" t="s">
        <v>394</v>
      </c>
      <c r="D21" s="491"/>
      <c r="E21" s="491"/>
    </row>
    <row r="22" spans="1:5" x14ac:dyDescent="0.2">
      <c r="A22" s="16"/>
      <c r="B22" s="16"/>
      <c r="C22" s="16"/>
      <c r="D22" s="16"/>
      <c r="E22" s="100"/>
    </row>
    <row r="23" spans="1:5" x14ac:dyDescent="0.2">
      <c r="A23" s="223" t="s">
        <v>341</v>
      </c>
      <c r="B23" s="223" t="s">
        <v>358</v>
      </c>
      <c r="C23" s="223" t="s">
        <v>429</v>
      </c>
      <c r="D23" s="223" t="s">
        <v>430</v>
      </c>
      <c r="E23" s="101" t="s">
        <v>431</v>
      </c>
    </row>
    <row r="24" spans="1:5" x14ac:dyDescent="0.2">
      <c r="A24" s="222"/>
      <c r="B24" s="222">
        <v>1</v>
      </c>
      <c r="C24" s="222">
        <v>2</v>
      </c>
      <c r="D24" s="222">
        <v>3</v>
      </c>
      <c r="E24" s="101">
        <v>4</v>
      </c>
    </row>
    <row r="25" spans="1:5" x14ac:dyDescent="0.2">
      <c r="A25" s="45"/>
      <c r="B25" s="43"/>
      <c r="C25" s="44"/>
      <c r="D25" s="27"/>
      <c r="E25" s="133"/>
    </row>
    <row r="26" spans="1:5" x14ac:dyDescent="0.2">
      <c r="A26" s="45"/>
      <c r="B26" s="221" t="s">
        <v>355</v>
      </c>
      <c r="C26" s="33" t="s">
        <v>48</v>
      </c>
      <c r="D26" s="31" t="s">
        <v>48</v>
      </c>
      <c r="E26" s="133">
        <f>SUM(E25:E25)</f>
        <v>0</v>
      </c>
    </row>
  </sheetData>
  <mergeCells count="12">
    <mergeCell ref="A12:B12"/>
    <mergeCell ref="C12:E12"/>
    <mergeCell ref="A14:B14"/>
    <mergeCell ref="C14:E14"/>
    <mergeCell ref="A21:B21"/>
    <mergeCell ref="C21:E21"/>
    <mergeCell ref="A1:E1"/>
    <mergeCell ref="A2:E2"/>
    <mergeCell ref="A3:B3"/>
    <mergeCell ref="C3:E3"/>
    <mergeCell ref="A5:B5"/>
    <mergeCell ref="C5:E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Normal="100" zoomScaleSheetLayoutView="100" workbookViewId="0">
      <selection activeCell="C12" sqref="C12:E12"/>
    </sheetView>
  </sheetViews>
  <sheetFormatPr defaultRowHeight="12.75" x14ac:dyDescent="0.2"/>
  <cols>
    <col min="2" max="2" width="20.7109375" bestFit="1" customWidth="1"/>
    <col min="3" max="3" width="10.28515625" bestFit="1" customWidth="1"/>
    <col min="4" max="4" width="20.85546875" bestFit="1" customWidth="1"/>
    <col min="5" max="5" width="20.5703125" style="102" bestFit="1" customWidth="1"/>
  </cols>
  <sheetData>
    <row r="1" spans="1:8" ht="15.75" x14ac:dyDescent="0.25">
      <c r="A1" s="463" t="s">
        <v>433</v>
      </c>
      <c r="B1" s="463"/>
      <c r="C1" s="463"/>
      <c r="D1" s="463"/>
      <c r="E1" s="463"/>
    </row>
    <row r="2" spans="1:8" ht="15.75" x14ac:dyDescent="0.25">
      <c r="A2" s="463"/>
      <c r="B2" s="463"/>
      <c r="C2" s="463"/>
      <c r="D2" s="463"/>
      <c r="E2" s="463"/>
    </row>
    <row r="3" spans="1:8" ht="15.75" x14ac:dyDescent="0.25">
      <c r="A3" s="473" t="s">
        <v>337</v>
      </c>
      <c r="B3" s="473"/>
      <c r="C3" s="497" t="s">
        <v>176</v>
      </c>
      <c r="D3" s="497"/>
      <c r="E3" s="497"/>
    </row>
    <row r="4" spans="1:8" x14ac:dyDescent="0.2">
      <c r="A4" s="17"/>
      <c r="B4" s="19"/>
      <c r="C4" s="20"/>
      <c r="D4" s="20"/>
      <c r="E4" s="98"/>
    </row>
    <row r="5" spans="1:8" ht="15.75" x14ac:dyDescent="0.25">
      <c r="A5" s="492" t="s">
        <v>338</v>
      </c>
      <c r="B5" s="492"/>
      <c r="C5" s="494" t="s">
        <v>339</v>
      </c>
      <c r="D5" s="494"/>
      <c r="E5" s="494"/>
    </row>
    <row r="6" spans="1:8" x14ac:dyDescent="0.2">
      <c r="A6" s="16"/>
      <c r="B6" s="16"/>
      <c r="C6" s="16"/>
      <c r="D6" s="16"/>
      <c r="E6" s="100"/>
    </row>
    <row r="7" spans="1:8" x14ac:dyDescent="0.2">
      <c r="A7" s="41" t="s">
        <v>341</v>
      </c>
      <c r="B7" s="41" t="s">
        <v>358</v>
      </c>
      <c r="C7" s="41" t="s">
        <v>429</v>
      </c>
      <c r="D7" s="41" t="s">
        <v>430</v>
      </c>
      <c r="E7" s="101" t="s">
        <v>431</v>
      </c>
    </row>
    <row r="8" spans="1:8" x14ac:dyDescent="0.2">
      <c r="A8" s="22"/>
      <c r="B8" s="22">
        <v>1</v>
      </c>
      <c r="C8" s="22">
        <v>2</v>
      </c>
      <c r="D8" s="22">
        <v>3</v>
      </c>
      <c r="E8" s="101">
        <v>4</v>
      </c>
    </row>
    <row r="9" spans="1:8" x14ac:dyDescent="0.2">
      <c r="A9" s="45"/>
      <c r="B9" s="43"/>
      <c r="C9" s="44"/>
      <c r="D9" s="27"/>
      <c r="E9" s="133">
        <v>0</v>
      </c>
    </row>
    <row r="10" spans="1:8" x14ac:dyDescent="0.2">
      <c r="A10" s="45"/>
      <c r="B10" s="32" t="s">
        <v>355</v>
      </c>
      <c r="C10" s="33" t="s">
        <v>48</v>
      </c>
      <c r="D10" s="31" t="s">
        <v>48</v>
      </c>
      <c r="E10" s="133">
        <f>SUM(E9:E9)</f>
        <v>0</v>
      </c>
    </row>
    <row r="11" spans="1:8" x14ac:dyDescent="0.2">
      <c r="A11" s="69"/>
      <c r="B11" s="71"/>
      <c r="C11" s="70"/>
      <c r="D11" s="70"/>
      <c r="E11" s="105"/>
    </row>
    <row r="12" spans="1:8" ht="15.75" x14ac:dyDescent="0.25">
      <c r="A12" s="473" t="s">
        <v>337</v>
      </c>
      <c r="B12" s="473"/>
      <c r="C12" s="497" t="s">
        <v>176</v>
      </c>
      <c r="D12" s="497"/>
      <c r="E12" s="497"/>
    </row>
    <row r="13" spans="1:8" x14ac:dyDescent="0.2">
      <c r="A13" s="17"/>
      <c r="B13" s="19"/>
      <c r="C13" s="20"/>
      <c r="D13" s="20"/>
      <c r="E13" s="98"/>
    </row>
    <row r="14" spans="1:8" ht="15.75" x14ac:dyDescent="0.25">
      <c r="A14" s="492" t="s">
        <v>338</v>
      </c>
      <c r="B14" s="492"/>
      <c r="C14" s="491" t="s">
        <v>356</v>
      </c>
      <c r="D14" s="491"/>
      <c r="E14" s="491"/>
      <c r="H14" t="s">
        <v>435</v>
      </c>
    </row>
    <row r="15" spans="1:8" x14ac:dyDescent="0.2">
      <c r="A15" s="16"/>
      <c r="B15" s="16"/>
      <c r="C15" s="16"/>
      <c r="D15" s="16"/>
      <c r="E15" s="100"/>
    </row>
    <row r="16" spans="1:8" x14ac:dyDescent="0.2">
      <c r="A16" s="41" t="s">
        <v>341</v>
      </c>
      <c r="B16" s="41" t="s">
        <v>358</v>
      </c>
      <c r="C16" s="41" t="s">
        <v>429</v>
      </c>
      <c r="D16" s="41" t="s">
        <v>430</v>
      </c>
      <c r="E16" s="101" t="s">
        <v>431</v>
      </c>
    </row>
    <row r="17" spans="1:5" x14ac:dyDescent="0.2">
      <c r="A17" s="22"/>
      <c r="B17" s="22">
        <v>1</v>
      </c>
      <c r="C17" s="22">
        <v>2</v>
      </c>
      <c r="D17" s="22">
        <v>3</v>
      </c>
      <c r="E17" s="101">
        <v>4</v>
      </c>
    </row>
    <row r="18" spans="1:5" x14ac:dyDescent="0.2">
      <c r="A18" s="45">
        <v>1</v>
      </c>
      <c r="B18" s="43" t="s">
        <v>472</v>
      </c>
      <c r="C18" s="44"/>
      <c r="D18" s="27"/>
      <c r="E18" s="153"/>
    </row>
    <row r="19" spans="1:5" x14ac:dyDescent="0.2">
      <c r="A19" s="45">
        <v>2</v>
      </c>
      <c r="B19" s="43" t="s">
        <v>473</v>
      </c>
      <c r="C19" s="44"/>
      <c r="D19" s="27"/>
      <c r="E19" s="153"/>
    </row>
    <row r="20" spans="1:5" x14ac:dyDescent="0.2">
      <c r="A20" s="45"/>
      <c r="B20" s="43"/>
      <c r="C20" s="44"/>
      <c r="D20" s="27"/>
      <c r="E20" s="153"/>
    </row>
    <row r="21" spans="1:5" x14ac:dyDescent="0.2">
      <c r="A21" s="45"/>
      <c r="B21" s="32" t="s">
        <v>355</v>
      </c>
      <c r="C21" s="33" t="s">
        <v>48</v>
      </c>
      <c r="D21" s="31" t="s">
        <v>48</v>
      </c>
      <c r="E21" s="133">
        <f>SUM(E18:E20)</f>
        <v>0</v>
      </c>
    </row>
    <row r="23" spans="1:5" ht="45" customHeight="1" x14ac:dyDescent="0.25">
      <c r="A23" s="492" t="s">
        <v>338</v>
      </c>
      <c r="B23" s="492"/>
      <c r="C23" s="491" t="s">
        <v>394</v>
      </c>
      <c r="D23" s="491"/>
      <c r="E23" s="491"/>
    </row>
    <row r="24" spans="1:5" x14ac:dyDescent="0.2">
      <c r="A24" s="16"/>
      <c r="B24" s="16"/>
      <c r="C24" s="16"/>
      <c r="D24" s="16"/>
      <c r="E24" s="100"/>
    </row>
    <row r="25" spans="1:5" x14ac:dyDescent="0.2">
      <c r="A25" s="41" t="s">
        <v>341</v>
      </c>
      <c r="B25" s="41" t="s">
        <v>358</v>
      </c>
      <c r="C25" s="41" t="s">
        <v>429</v>
      </c>
      <c r="D25" s="41" t="s">
        <v>430</v>
      </c>
      <c r="E25" s="101" t="s">
        <v>431</v>
      </c>
    </row>
    <row r="26" spans="1:5" x14ac:dyDescent="0.2">
      <c r="A26" s="22"/>
      <c r="B26" s="22">
        <v>1</v>
      </c>
      <c r="C26" s="22">
        <v>2</v>
      </c>
      <c r="D26" s="22">
        <v>3</v>
      </c>
      <c r="E26" s="101">
        <v>4</v>
      </c>
    </row>
    <row r="27" spans="1:5" x14ac:dyDescent="0.2">
      <c r="A27" s="45">
        <v>1</v>
      </c>
      <c r="B27" s="43" t="s">
        <v>577</v>
      </c>
      <c r="C27" s="44"/>
      <c r="D27" s="27"/>
      <c r="E27" s="133">
        <v>0</v>
      </c>
    </row>
    <row r="28" spans="1:5" x14ac:dyDescent="0.2">
      <c r="A28" s="45"/>
      <c r="B28" s="32" t="s">
        <v>355</v>
      </c>
      <c r="C28" s="33" t="s">
        <v>48</v>
      </c>
      <c r="D28" s="31" t="s">
        <v>48</v>
      </c>
      <c r="E28" s="133">
        <f>SUM(E27:E27)</f>
        <v>0</v>
      </c>
    </row>
  </sheetData>
  <mergeCells count="12">
    <mergeCell ref="A12:B12"/>
    <mergeCell ref="C12:E12"/>
    <mergeCell ref="A14:B14"/>
    <mergeCell ref="C14:E14"/>
    <mergeCell ref="A23:B23"/>
    <mergeCell ref="C23:E23"/>
    <mergeCell ref="A1:E1"/>
    <mergeCell ref="A2:E2"/>
    <mergeCell ref="A3:B3"/>
    <mergeCell ref="C3:E3"/>
    <mergeCell ref="A5:B5"/>
    <mergeCell ref="C5:E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E10" sqref="E10"/>
    </sheetView>
  </sheetViews>
  <sheetFormatPr defaultRowHeight="12.75" x14ac:dyDescent="0.2"/>
  <cols>
    <col min="2" max="2" width="20.7109375" bestFit="1" customWidth="1"/>
    <col min="3" max="3" width="10.28515625" bestFit="1" customWidth="1"/>
    <col min="4" max="4" width="20.85546875" bestFit="1" customWidth="1"/>
    <col min="5" max="5" width="20.5703125" style="102" bestFit="1" customWidth="1"/>
  </cols>
  <sheetData>
    <row r="1" spans="1:8" ht="15.75" x14ac:dyDescent="0.25">
      <c r="A1" s="463" t="s">
        <v>433</v>
      </c>
      <c r="B1" s="463"/>
      <c r="C1" s="463"/>
      <c r="D1" s="463"/>
      <c r="E1" s="463"/>
    </row>
    <row r="2" spans="1:8" ht="15.75" x14ac:dyDescent="0.25">
      <c r="A2" s="463"/>
      <c r="B2" s="463"/>
      <c r="C2" s="463"/>
      <c r="D2" s="463"/>
      <c r="E2" s="463"/>
    </row>
    <row r="3" spans="1:8" ht="15.75" x14ac:dyDescent="0.25">
      <c r="A3" s="473" t="s">
        <v>337</v>
      </c>
      <c r="B3" s="473"/>
      <c r="C3" s="497" t="s">
        <v>176</v>
      </c>
      <c r="D3" s="497"/>
      <c r="E3" s="497"/>
    </row>
    <row r="4" spans="1:8" x14ac:dyDescent="0.2">
      <c r="A4" s="17"/>
      <c r="B4" s="19"/>
      <c r="C4" s="20"/>
      <c r="D4" s="20"/>
      <c r="E4" s="98"/>
    </row>
    <row r="5" spans="1:8" ht="15.75" x14ac:dyDescent="0.25">
      <c r="A5" s="492" t="s">
        <v>338</v>
      </c>
      <c r="B5" s="492"/>
      <c r="C5" s="494" t="s">
        <v>339</v>
      </c>
      <c r="D5" s="494"/>
      <c r="E5" s="494"/>
    </row>
    <row r="6" spans="1:8" x14ac:dyDescent="0.2">
      <c r="A6" s="16"/>
      <c r="B6" s="16"/>
      <c r="C6" s="16"/>
      <c r="D6" s="16"/>
      <c r="E6" s="100"/>
    </row>
    <row r="7" spans="1:8" x14ac:dyDescent="0.2">
      <c r="A7" s="41" t="s">
        <v>341</v>
      </c>
      <c r="B7" s="41" t="s">
        <v>358</v>
      </c>
      <c r="C7" s="41" t="s">
        <v>429</v>
      </c>
      <c r="D7" s="41" t="s">
        <v>430</v>
      </c>
      <c r="E7" s="101" t="s">
        <v>431</v>
      </c>
    </row>
    <row r="8" spans="1:8" x14ac:dyDescent="0.2">
      <c r="A8" s="22"/>
      <c r="B8" s="22">
        <v>1</v>
      </c>
      <c r="C8" s="22">
        <v>2</v>
      </c>
      <c r="D8" s="22">
        <v>3</v>
      </c>
      <c r="E8" s="101">
        <v>4</v>
      </c>
    </row>
    <row r="9" spans="1:8" ht="25.5" x14ac:dyDescent="0.2">
      <c r="A9" s="45">
        <v>1</v>
      </c>
      <c r="B9" s="43" t="s">
        <v>434</v>
      </c>
      <c r="C9" s="44"/>
      <c r="D9" s="27"/>
      <c r="E9" s="133">
        <f>16720</f>
        <v>16720</v>
      </c>
    </row>
    <row r="10" spans="1:8" x14ac:dyDescent="0.2">
      <c r="A10" s="45"/>
      <c r="B10" s="32" t="s">
        <v>355</v>
      </c>
      <c r="C10" s="33" t="s">
        <v>48</v>
      </c>
      <c r="D10" s="31" t="s">
        <v>48</v>
      </c>
      <c r="E10" s="133">
        <f>SUM(E9:E9)</f>
        <v>16720</v>
      </c>
    </row>
    <row r="11" spans="1:8" x14ac:dyDescent="0.2">
      <c r="A11" s="69"/>
      <c r="B11" s="71"/>
      <c r="C11" s="70"/>
      <c r="D11" s="70"/>
      <c r="E11" s="105"/>
    </row>
    <row r="12" spans="1:8" ht="15.75" x14ac:dyDescent="0.25">
      <c r="A12" s="473" t="s">
        <v>337</v>
      </c>
      <c r="B12" s="473"/>
      <c r="C12" s="497" t="s">
        <v>176</v>
      </c>
      <c r="D12" s="497"/>
      <c r="E12" s="497"/>
    </row>
    <row r="13" spans="1:8" x14ac:dyDescent="0.2">
      <c r="A13" s="17"/>
      <c r="B13" s="19"/>
      <c r="C13" s="20"/>
      <c r="D13" s="20"/>
      <c r="E13" s="98"/>
    </row>
    <row r="14" spans="1:8" ht="15.75" x14ac:dyDescent="0.25">
      <c r="A14" s="492" t="s">
        <v>338</v>
      </c>
      <c r="B14" s="492"/>
      <c r="C14" s="491" t="s">
        <v>356</v>
      </c>
      <c r="D14" s="491"/>
      <c r="E14" s="491"/>
      <c r="H14" t="s">
        <v>435</v>
      </c>
    </row>
    <row r="15" spans="1:8" x14ac:dyDescent="0.2">
      <c r="A15" s="16"/>
      <c r="B15" s="16"/>
      <c r="C15" s="16"/>
      <c r="D15" s="16"/>
      <c r="E15" s="100"/>
    </row>
    <row r="16" spans="1:8" x14ac:dyDescent="0.2">
      <c r="A16" s="41" t="s">
        <v>341</v>
      </c>
      <c r="B16" s="41" t="s">
        <v>358</v>
      </c>
      <c r="C16" s="41" t="s">
        <v>429</v>
      </c>
      <c r="D16" s="41" t="s">
        <v>430</v>
      </c>
      <c r="E16" s="101" t="s">
        <v>431</v>
      </c>
    </row>
    <row r="17" spans="1:5" x14ac:dyDescent="0.2">
      <c r="A17" s="22"/>
      <c r="B17" s="22">
        <v>1</v>
      </c>
      <c r="C17" s="22">
        <v>2</v>
      </c>
      <c r="D17" s="22">
        <v>3</v>
      </c>
      <c r="E17" s="101">
        <v>4</v>
      </c>
    </row>
    <row r="18" spans="1:5" x14ac:dyDescent="0.2">
      <c r="A18" s="45"/>
      <c r="B18" s="43"/>
      <c r="C18" s="44"/>
      <c r="D18" s="27"/>
      <c r="E18" s="133"/>
    </row>
    <row r="19" spans="1:5" x14ac:dyDescent="0.2">
      <c r="A19" s="45"/>
      <c r="B19" s="32" t="s">
        <v>355</v>
      </c>
      <c r="C19" s="33" t="s">
        <v>48</v>
      </c>
      <c r="D19" s="31" t="s">
        <v>48</v>
      </c>
      <c r="E19" s="133">
        <f>SUM(E18:E18)</f>
        <v>0</v>
      </c>
    </row>
    <row r="21" spans="1:5" ht="15.75" x14ac:dyDescent="0.25">
      <c r="A21" s="492" t="s">
        <v>338</v>
      </c>
      <c r="B21" s="492"/>
      <c r="C21" s="491" t="s">
        <v>394</v>
      </c>
      <c r="D21" s="491"/>
      <c r="E21" s="491"/>
    </row>
    <row r="22" spans="1:5" x14ac:dyDescent="0.2">
      <c r="A22" s="16"/>
      <c r="B22" s="16"/>
      <c r="C22" s="16"/>
      <c r="D22" s="16"/>
      <c r="E22" s="100"/>
    </row>
    <row r="23" spans="1:5" x14ac:dyDescent="0.2">
      <c r="A23" s="41" t="s">
        <v>341</v>
      </c>
      <c r="B23" s="41" t="s">
        <v>358</v>
      </c>
      <c r="C23" s="41" t="s">
        <v>429</v>
      </c>
      <c r="D23" s="41" t="s">
        <v>430</v>
      </c>
      <c r="E23" s="101" t="s">
        <v>431</v>
      </c>
    </row>
    <row r="24" spans="1:5" x14ac:dyDescent="0.2">
      <c r="A24" s="22"/>
      <c r="B24" s="22">
        <v>1</v>
      </c>
      <c r="C24" s="22">
        <v>2</v>
      </c>
      <c r="D24" s="22">
        <v>3</v>
      </c>
      <c r="E24" s="101">
        <v>4</v>
      </c>
    </row>
    <row r="25" spans="1:5" x14ac:dyDescent="0.2">
      <c r="A25" s="45"/>
      <c r="B25" s="43"/>
      <c r="C25" s="44"/>
      <c r="D25" s="27"/>
      <c r="E25" s="133"/>
    </row>
    <row r="26" spans="1:5" x14ac:dyDescent="0.2">
      <c r="A26" s="45"/>
      <c r="B26" s="32" t="s">
        <v>355</v>
      </c>
      <c r="C26" s="33" t="s">
        <v>48</v>
      </c>
      <c r="D26" s="31" t="s">
        <v>48</v>
      </c>
      <c r="E26" s="133">
        <f>SUM(E25:E25)</f>
        <v>0</v>
      </c>
    </row>
  </sheetData>
  <mergeCells count="12">
    <mergeCell ref="A12:B12"/>
    <mergeCell ref="C12:E12"/>
    <mergeCell ref="A14:B14"/>
    <mergeCell ref="C14:E14"/>
    <mergeCell ref="A21:B21"/>
    <mergeCell ref="C21:E21"/>
    <mergeCell ref="A1:E1"/>
    <mergeCell ref="A2:E2"/>
    <mergeCell ref="A3:B3"/>
    <mergeCell ref="C3:E3"/>
    <mergeCell ref="A5:B5"/>
    <mergeCell ref="C5: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E8" sqref="E8"/>
    </sheetView>
  </sheetViews>
  <sheetFormatPr defaultRowHeight="12.75" x14ac:dyDescent="0.2"/>
  <cols>
    <col min="1" max="1" width="11.5703125" customWidth="1"/>
    <col min="2" max="2" width="36.85546875" customWidth="1"/>
    <col min="3" max="3" width="17.7109375" bestFit="1" customWidth="1"/>
    <col min="4" max="4" width="14.5703125" bestFit="1" customWidth="1"/>
    <col min="5" max="5" width="24.28515625" customWidth="1"/>
  </cols>
  <sheetData>
    <row r="1" spans="1:6" ht="15.75" x14ac:dyDescent="0.25">
      <c r="A1" s="463" t="s">
        <v>395</v>
      </c>
      <c r="B1" s="463"/>
      <c r="C1" s="463"/>
      <c r="D1" s="463"/>
      <c r="E1" s="463"/>
    </row>
    <row r="2" spans="1:6" x14ac:dyDescent="0.2">
      <c r="A2" s="16"/>
      <c r="B2" s="16"/>
      <c r="C2" s="16"/>
      <c r="D2" s="16"/>
      <c r="E2" s="16"/>
    </row>
    <row r="3" spans="1:6" ht="15.75" x14ac:dyDescent="0.25">
      <c r="A3" s="473" t="s">
        <v>400</v>
      </c>
      <c r="B3" s="473"/>
      <c r="C3" s="473"/>
      <c r="D3" s="473"/>
      <c r="E3" s="473"/>
    </row>
    <row r="4" spans="1:6" ht="15.75" x14ac:dyDescent="0.25">
      <c r="A4" s="473" t="s">
        <v>338</v>
      </c>
      <c r="B4" s="473"/>
      <c r="C4" s="462" t="s">
        <v>356</v>
      </c>
      <c r="D4" s="462"/>
      <c r="E4" s="462"/>
    </row>
    <row r="5" spans="1:6" x14ac:dyDescent="0.2">
      <c r="A5" s="18"/>
      <c r="B5" s="18"/>
      <c r="C5" s="18"/>
      <c r="D5" s="18"/>
      <c r="E5" s="18"/>
    </row>
    <row r="6" spans="1:6" ht="38.25" x14ac:dyDescent="0.2">
      <c r="A6" s="41" t="s">
        <v>341</v>
      </c>
      <c r="B6" s="41" t="s">
        <v>358</v>
      </c>
      <c r="C6" s="41" t="s">
        <v>397</v>
      </c>
      <c r="D6" s="41" t="s">
        <v>398</v>
      </c>
      <c r="E6" s="42" t="s">
        <v>399</v>
      </c>
    </row>
    <row r="7" spans="1:6" x14ac:dyDescent="0.2">
      <c r="A7" s="22">
        <v>1</v>
      </c>
      <c r="B7" s="22">
        <v>2</v>
      </c>
      <c r="C7" s="22">
        <v>3</v>
      </c>
      <c r="D7" s="22">
        <v>4</v>
      </c>
      <c r="E7" s="23">
        <v>5</v>
      </c>
    </row>
    <row r="8" spans="1:6" ht="26.25" customHeight="1" x14ac:dyDescent="0.2">
      <c r="A8" s="33"/>
      <c r="B8" s="43"/>
      <c r="C8" s="37"/>
      <c r="D8" s="75"/>
      <c r="E8" s="132"/>
      <c r="F8" s="76"/>
    </row>
    <row r="9" spans="1:6" x14ac:dyDescent="0.2">
      <c r="A9" s="45"/>
      <c r="B9" s="32" t="s">
        <v>355</v>
      </c>
      <c r="C9" s="35"/>
      <c r="D9" s="31" t="s">
        <v>48</v>
      </c>
      <c r="E9" s="132">
        <f>SUM(E8:E8)</f>
        <v>0</v>
      </c>
    </row>
    <row r="10" spans="1:6" x14ac:dyDescent="0.2">
      <c r="A10" s="69"/>
      <c r="B10" s="71"/>
      <c r="C10" s="78"/>
      <c r="D10" s="79"/>
      <c r="E10" s="78"/>
    </row>
    <row r="11" spans="1:6" ht="51.75" customHeight="1" x14ac:dyDescent="0.25">
      <c r="A11" s="473" t="s">
        <v>338</v>
      </c>
      <c r="B11" s="473"/>
      <c r="C11" s="462" t="s">
        <v>394</v>
      </c>
      <c r="D11" s="462"/>
      <c r="E11" s="462"/>
    </row>
    <row r="12" spans="1:6" x14ac:dyDescent="0.2">
      <c r="A12" s="18"/>
      <c r="B12" s="18"/>
      <c r="C12" s="18"/>
      <c r="D12" s="18"/>
      <c r="E12" s="18"/>
    </row>
    <row r="13" spans="1:6" ht="38.25" x14ac:dyDescent="0.2">
      <c r="A13" s="41" t="s">
        <v>341</v>
      </c>
      <c r="B13" s="41" t="s">
        <v>358</v>
      </c>
      <c r="C13" s="41" t="s">
        <v>397</v>
      </c>
      <c r="D13" s="41" t="s">
        <v>398</v>
      </c>
      <c r="E13" s="42" t="s">
        <v>399</v>
      </c>
    </row>
    <row r="14" spans="1:6" x14ac:dyDescent="0.2">
      <c r="A14" s="22">
        <v>1</v>
      </c>
      <c r="B14" s="22">
        <v>2</v>
      </c>
      <c r="C14" s="22">
        <v>3</v>
      </c>
      <c r="D14" s="22">
        <v>4</v>
      </c>
      <c r="E14" s="23">
        <v>5</v>
      </c>
    </row>
    <row r="15" spans="1:6" ht="26.25" customHeight="1" x14ac:dyDescent="0.2">
      <c r="A15" s="33"/>
      <c r="B15" s="43"/>
      <c r="C15" s="37"/>
      <c r="D15" s="75"/>
      <c r="E15" s="132"/>
      <c r="F15" s="76"/>
    </row>
    <row r="16" spans="1:6" x14ac:dyDescent="0.2">
      <c r="A16" s="45"/>
      <c r="B16" s="32" t="s">
        <v>355</v>
      </c>
      <c r="C16" s="35"/>
      <c r="D16" s="31" t="s">
        <v>48</v>
      </c>
      <c r="E16" s="132">
        <f>SUM(E15:E15)</f>
        <v>0</v>
      </c>
    </row>
    <row r="17" spans="5:5" x14ac:dyDescent="0.2">
      <c r="E17" s="135"/>
    </row>
  </sheetData>
  <mergeCells count="6">
    <mergeCell ref="A1:E1"/>
    <mergeCell ref="A3:E3"/>
    <mergeCell ref="A4:B4"/>
    <mergeCell ref="C4:E4"/>
    <mergeCell ref="A11:B11"/>
    <mergeCell ref="C11:E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E16" sqref="E16"/>
    </sheetView>
  </sheetViews>
  <sheetFormatPr defaultRowHeight="12.75" x14ac:dyDescent="0.2"/>
  <cols>
    <col min="1" max="1" width="11.5703125" customWidth="1"/>
    <col min="2" max="2" width="36.85546875" customWidth="1"/>
    <col min="3" max="3" width="17.7109375" bestFit="1" customWidth="1"/>
    <col min="4" max="4" width="14.5703125" bestFit="1" customWidth="1"/>
    <col min="5" max="5" width="24.28515625" customWidth="1"/>
  </cols>
  <sheetData>
    <row r="1" spans="1:6" ht="15.75" x14ac:dyDescent="0.25">
      <c r="A1" s="463" t="s">
        <v>395</v>
      </c>
      <c r="B1" s="463"/>
      <c r="C1" s="463"/>
      <c r="D1" s="463"/>
      <c r="E1" s="463"/>
    </row>
    <row r="2" spans="1:6" x14ac:dyDescent="0.2">
      <c r="A2" s="16"/>
      <c r="B2" s="16"/>
      <c r="C2" s="16"/>
      <c r="D2" s="16"/>
      <c r="E2" s="16"/>
    </row>
    <row r="3" spans="1:6" ht="15.75" x14ac:dyDescent="0.25">
      <c r="A3" s="473" t="s">
        <v>402</v>
      </c>
      <c r="B3" s="473"/>
      <c r="C3" s="473"/>
      <c r="D3" s="473"/>
      <c r="E3" s="473"/>
    </row>
    <row r="4" spans="1:6" ht="51.75" customHeight="1" x14ac:dyDescent="0.25">
      <c r="A4" s="473" t="s">
        <v>338</v>
      </c>
      <c r="B4" s="473"/>
      <c r="C4" s="462" t="s">
        <v>394</v>
      </c>
      <c r="D4" s="462"/>
      <c r="E4" s="462"/>
    </row>
    <row r="5" spans="1:6" x14ac:dyDescent="0.2">
      <c r="A5" s="18"/>
      <c r="B5" s="18"/>
      <c r="C5" s="18"/>
      <c r="D5" s="18"/>
      <c r="E5" s="18"/>
    </row>
    <row r="6" spans="1:6" ht="38.25" x14ac:dyDescent="0.2">
      <c r="A6" s="41" t="s">
        <v>341</v>
      </c>
      <c r="B6" s="41" t="s">
        <v>358</v>
      </c>
      <c r="C6" s="41" t="s">
        <v>397</v>
      </c>
      <c r="D6" s="41" t="s">
        <v>398</v>
      </c>
      <c r="E6" s="42" t="s">
        <v>399</v>
      </c>
    </row>
    <row r="7" spans="1:6" x14ac:dyDescent="0.2">
      <c r="A7" s="22">
        <v>1</v>
      </c>
      <c r="B7" s="22">
        <v>2</v>
      </c>
      <c r="C7" s="22">
        <v>3</v>
      </c>
      <c r="D7" s="22">
        <v>4</v>
      </c>
      <c r="E7" s="23">
        <v>5</v>
      </c>
    </row>
    <row r="8" spans="1:6" ht="15.75" customHeight="1" x14ac:dyDescent="0.2">
      <c r="A8" s="33"/>
      <c r="B8" s="43" t="s">
        <v>570</v>
      </c>
      <c r="C8" s="37"/>
      <c r="D8" s="75"/>
      <c r="E8" s="132">
        <v>0</v>
      </c>
      <c r="F8" s="76"/>
    </row>
    <row r="9" spans="1:6" x14ac:dyDescent="0.2">
      <c r="A9" s="45"/>
      <c r="B9" s="32" t="s">
        <v>355</v>
      </c>
      <c r="C9" s="35"/>
      <c r="D9" s="31" t="s">
        <v>48</v>
      </c>
      <c r="E9" s="132">
        <f>SUM(E8:E8)</f>
        <v>0</v>
      </c>
    </row>
    <row r="11" spans="1:6" ht="15.75" customHeight="1" x14ac:dyDescent="0.25">
      <c r="A11" s="473" t="s">
        <v>338</v>
      </c>
      <c r="B11" s="473"/>
      <c r="C11" s="462" t="s">
        <v>356</v>
      </c>
      <c r="D11" s="462"/>
      <c r="E11" s="462"/>
      <c r="F11" s="74"/>
    </row>
    <row r="12" spans="1:6" x14ac:dyDescent="0.2">
      <c r="A12" s="18"/>
      <c r="B12" s="18"/>
      <c r="C12" s="18"/>
      <c r="D12" s="18"/>
      <c r="E12" s="18"/>
    </row>
    <row r="13" spans="1:6" ht="38.25" x14ac:dyDescent="0.2">
      <c r="A13" s="41" t="s">
        <v>341</v>
      </c>
      <c r="B13" s="41" t="s">
        <v>358</v>
      </c>
      <c r="C13" s="41" t="s">
        <v>397</v>
      </c>
      <c r="D13" s="41" t="s">
        <v>398</v>
      </c>
      <c r="E13" s="42" t="s">
        <v>399</v>
      </c>
    </row>
    <row r="14" spans="1:6" x14ac:dyDescent="0.2">
      <c r="A14" s="22">
        <v>1</v>
      </c>
      <c r="B14" s="22">
        <v>2</v>
      </c>
      <c r="C14" s="22">
        <v>3</v>
      </c>
      <c r="D14" s="22">
        <v>4</v>
      </c>
      <c r="E14" s="23">
        <v>5</v>
      </c>
    </row>
    <row r="15" spans="1:6" ht="15.75" customHeight="1" x14ac:dyDescent="0.2">
      <c r="A15" s="33"/>
      <c r="B15" s="43"/>
      <c r="C15" s="37"/>
      <c r="D15" s="75"/>
      <c r="E15" s="132">
        <v>3085.75</v>
      </c>
      <c r="F15" s="76"/>
    </row>
    <row r="16" spans="1:6" x14ac:dyDescent="0.2">
      <c r="A16" s="45"/>
      <c r="B16" s="32" t="s">
        <v>355</v>
      </c>
      <c r="C16" s="35"/>
      <c r="D16" s="31" t="s">
        <v>48</v>
      </c>
      <c r="E16" s="132">
        <f>SUM(E15:E15)</f>
        <v>3085.75</v>
      </c>
    </row>
    <row r="17" spans="5:5" x14ac:dyDescent="0.2">
      <c r="E17" s="135"/>
    </row>
  </sheetData>
  <mergeCells count="6">
    <mergeCell ref="A1:E1"/>
    <mergeCell ref="A11:B11"/>
    <mergeCell ref="C11:E11"/>
    <mergeCell ref="A3:E3"/>
    <mergeCell ref="A4:B4"/>
    <mergeCell ref="C4:E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B9" sqref="B9"/>
    </sheetView>
  </sheetViews>
  <sheetFormatPr defaultRowHeight="12.75" x14ac:dyDescent="0.2"/>
  <cols>
    <col min="1" max="1" width="11.5703125" customWidth="1"/>
    <col min="2" max="2" width="36.85546875" customWidth="1"/>
    <col min="3" max="3" width="17.7109375" bestFit="1" customWidth="1"/>
    <col min="4" max="4" width="14.5703125" bestFit="1" customWidth="1"/>
    <col min="5" max="5" width="24.28515625" customWidth="1"/>
  </cols>
  <sheetData>
    <row r="1" spans="1:6" ht="15.75" x14ac:dyDescent="0.25">
      <c r="A1" s="463" t="s">
        <v>395</v>
      </c>
      <c r="B1" s="463"/>
      <c r="C1" s="463"/>
      <c r="D1" s="463"/>
      <c r="E1" s="463"/>
    </row>
    <row r="2" spans="1:6" x14ac:dyDescent="0.2">
      <c r="A2" s="16"/>
      <c r="B2" s="16"/>
      <c r="C2" s="16"/>
      <c r="D2" s="16"/>
      <c r="E2" s="16"/>
    </row>
    <row r="3" spans="1:6" ht="15.75" x14ac:dyDescent="0.25">
      <c r="A3" s="473" t="s">
        <v>401</v>
      </c>
      <c r="B3" s="473"/>
      <c r="C3" s="473"/>
      <c r="D3" s="473"/>
      <c r="E3" s="473"/>
    </row>
    <row r="4" spans="1:6" ht="15.75" x14ac:dyDescent="0.25">
      <c r="A4" s="473" t="s">
        <v>338</v>
      </c>
      <c r="B4" s="473"/>
      <c r="C4" s="462" t="s">
        <v>356</v>
      </c>
      <c r="D4" s="462"/>
      <c r="E4" s="462"/>
    </row>
    <row r="5" spans="1:6" x14ac:dyDescent="0.2">
      <c r="A5" s="18"/>
      <c r="B5" s="18"/>
      <c r="C5" s="18"/>
      <c r="D5" s="18"/>
      <c r="E5" s="18"/>
    </row>
    <row r="6" spans="1:6" ht="38.25" x14ac:dyDescent="0.2">
      <c r="A6" s="41" t="s">
        <v>341</v>
      </c>
      <c r="B6" s="41" t="s">
        <v>358</v>
      </c>
      <c r="C6" s="41" t="s">
        <v>397</v>
      </c>
      <c r="D6" s="41" t="s">
        <v>398</v>
      </c>
      <c r="E6" s="42" t="s">
        <v>399</v>
      </c>
    </row>
    <row r="7" spans="1:6" x14ac:dyDescent="0.2">
      <c r="A7" s="22">
        <v>1</v>
      </c>
      <c r="B7" s="22">
        <v>2</v>
      </c>
      <c r="C7" s="22">
        <v>3</v>
      </c>
      <c r="D7" s="22">
        <v>4</v>
      </c>
      <c r="E7" s="23">
        <v>5</v>
      </c>
    </row>
    <row r="8" spans="1:6" ht="26.25" customHeight="1" x14ac:dyDescent="0.2">
      <c r="A8" s="33">
        <v>1</v>
      </c>
      <c r="B8" s="43" t="s">
        <v>471</v>
      </c>
      <c r="C8" s="37"/>
      <c r="D8" s="75"/>
      <c r="E8" s="132"/>
      <c r="F8" s="76"/>
    </row>
    <row r="9" spans="1:6" x14ac:dyDescent="0.2">
      <c r="A9" s="45"/>
      <c r="B9" s="32" t="s">
        <v>355</v>
      </c>
      <c r="C9" s="35"/>
      <c r="D9" s="31" t="s">
        <v>48</v>
      </c>
      <c r="E9" s="132">
        <f>SUM(E8:E8)</f>
        <v>0</v>
      </c>
    </row>
    <row r="10" spans="1:6" ht="9" customHeight="1" x14ac:dyDescent="0.2">
      <c r="A10" s="69"/>
      <c r="B10" s="71"/>
      <c r="C10" s="77"/>
      <c r="D10" s="70"/>
      <c r="E10" s="77"/>
    </row>
  </sheetData>
  <mergeCells count="4">
    <mergeCell ref="A3:E3"/>
    <mergeCell ref="A4:B4"/>
    <mergeCell ref="C4:E4"/>
    <mergeCell ref="A1: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9" sqref="E9"/>
    </sheetView>
  </sheetViews>
  <sheetFormatPr defaultRowHeight="12.75" x14ac:dyDescent="0.2"/>
  <cols>
    <col min="1" max="1" width="11.5703125" customWidth="1"/>
    <col min="2" max="2" width="36.85546875" customWidth="1"/>
    <col min="3" max="3" width="17.7109375" bestFit="1" customWidth="1"/>
    <col min="4" max="4" width="14.5703125" bestFit="1" customWidth="1"/>
    <col min="5" max="5" width="24.28515625" customWidth="1"/>
  </cols>
  <sheetData>
    <row r="1" spans="1:6" ht="15.75" x14ac:dyDescent="0.25">
      <c r="A1" s="463" t="s">
        <v>395</v>
      </c>
      <c r="B1" s="463"/>
      <c r="C1" s="463"/>
      <c r="D1" s="463"/>
      <c r="E1" s="463"/>
    </row>
    <row r="2" spans="1:6" x14ac:dyDescent="0.2">
      <c r="A2" s="16"/>
      <c r="B2" s="16"/>
      <c r="C2" s="16"/>
      <c r="D2" s="16"/>
      <c r="E2" s="16"/>
    </row>
    <row r="3" spans="1:6" ht="15.75" x14ac:dyDescent="0.25">
      <c r="A3" s="473" t="s">
        <v>396</v>
      </c>
      <c r="B3" s="473"/>
      <c r="C3" s="473"/>
      <c r="D3" s="473"/>
      <c r="E3" s="473"/>
    </row>
    <row r="5" spans="1:6" ht="15.75" customHeight="1" x14ac:dyDescent="0.25">
      <c r="A5" s="473" t="s">
        <v>338</v>
      </c>
      <c r="B5" s="473"/>
      <c r="C5" s="462" t="s">
        <v>356</v>
      </c>
      <c r="D5" s="462"/>
      <c r="E5" s="462"/>
      <c r="F5" s="74"/>
    </row>
    <row r="6" spans="1:6" x14ac:dyDescent="0.2">
      <c r="A6" s="18"/>
      <c r="B6" s="18"/>
      <c r="C6" s="18"/>
      <c r="D6" s="18"/>
      <c r="E6" s="18"/>
    </row>
    <row r="7" spans="1:6" ht="38.25" x14ac:dyDescent="0.2">
      <c r="A7" s="41" t="s">
        <v>341</v>
      </c>
      <c r="B7" s="41" t="s">
        <v>358</v>
      </c>
      <c r="C7" s="41" t="s">
        <v>397</v>
      </c>
      <c r="D7" s="41" t="s">
        <v>398</v>
      </c>
      <c r="E7" s="42" t="s">
        <v>399</v>
      </c>
    </row>
    <row r="8" spans="1:6" x14ac:dyDescent="0.2">
      <c r="A8" s="22">
        <v>1</v>
      </c>
      <c r="B8" s="22">
        <v>2</v>
      </c>
      <c r="C8" s="22">
        <v>3</v>
      </c>
      <c r="D8" s="22">
        <v>4</v>
      </c>
      <c r="E8" s="23">
        <v>5</v>
      </c>
    </row>
    <row r="9" spans="1:6" ht="15.75" customHeight="1" x14ac:dyDescent="0.2">
      <c r="A9" s="33">
        <v>1</v>
      </c>
      <c r="B9" s="43" t="s">
        <v>499</v>
      </c>
      <c r="C9" s="37"/>
      <c r="D9" s="75"/>
      <c r="E9" s="132"/>
      <c r="F9" s="76"/>
    </row>
    <row r="10" spans="1:6" x14ac:dyDescent="0.2">
      <c r="A10" s="45"/>
      <c r="B10" s="32" t="s">
        <v>355</v>
      </c>
      <c r="C10" s="35"/>
      <c r="D10" s="31" t="s">
        <v>48</v>
      </c>
      <c r="E10" s="132">
        <f>SUM(E9:E9)</f>
        <v>0</v>
      </c>
    </row>
  </sheetData>
  <mergeCells count="4">
    <mergeCell ref="A1:E1"/>
    <mergeCell ref="A3:E3"/>
    <mergeCell ref="A5:B5"/>
    <mergeCell ref="C5:E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workbookViewId="0">
      <selection activeCell="D19" sqref="D19"/>
    </sheetView>
  </sheetViews>
  <sheetFormatPr defaultRowHeight="12.75" x14ac:dyDescent="0.2"/>
  <cols>
    <col min="1" max="1" width="15.85546875" customWidth="1"/>
    <col min="2" max="3" width="11.7109375" customWidth="1"/>
    <col min="4" max="4" width="13.140625" customWidth="1"/>
    <col min="5" max="8" width="11.7109375" customWidth="1"/>
    <col min="9" max="10" width="16.28515625" customWidth="1"/>
    <col min="11" max="15" width="11.7109375" customWidth="1"/>
  </cols>
  <sheetData>
    <row r="1" spans="1:15" ht="96.75" customHeight="1" x14ac:dyDescent="0.2">
      <c r="A1" s="18"/>
      <c r="B1" s="18"/>
      <c r="C1" s="113"/>
      <c r="D1" s="113"/>
      <c r="E1" s="113"/>
      <c r="F1" s="113"/>
      <c r="G1" s="113"/>
      <c r="H1" s="113"/>
      <c r="I1" s="113"/>
      <c r="J1" s="498" t="s">
        <v>439</v>
      </c>
      <c r="K1" s="498"/>
      <c r="L1" s="498"/>
      <c r="M1" s="498"/>
      <c r="N1" s="498"/>
      <c r="O1" s="498"/>
    </row>
    <row r="2" spans="1:15" x14ac:dyDescent="0.2">
      <c r="A2" s="18"/>
      <c r="B2" s="18"/>
      <c r="C2" s="18"/>
      <c r="D2" s="18"/>
      <c r="E2" s="18"/>
      <c r="F2" s="18"/>
      <c r="G2" s="18"/>
      <c r="H2" s="18"/>
      <c r="I2" s="18"/>
      <c r="J2" s="18"/>
      <c r="K2" s="18"/>
      <c r="L2" s="18"/>
      <c r="M2" s="18"/>
      <c r="N2" s="18"/>
      <c r="O2" s="18"/>
    </row>
    <row r="3" spans="1:15" ht="30.75" customHeight="1" x14ac:dyDescent="0.25">
      <c r="A3" s="482" t="s">
        <v>440</v>
      </c>
      <c r="B3" s="482"/>
      <c r="C3" s="482"/>
      <c r="D3" s="482"/>
      <c r="E3" s="482"/>
      <c r="F3" s="482"/>
      <c r="G3" s="482"/>
      <c r="H3" s="482"/>
      <c r="I3" s="482"/>
      <c r="J3" s="482"/>
      <c r="K3" s="482"/>
      <c r="L3" s="482"/>
      <c r="M3" s="482"/>
      <c r="N3" s="482"/>
      <c r="O3" s="482"/>
    </row>
    <row r="4" spans="1:15" ht="15.75" x14ac:dyDescent="0.25">
      <c r="A4" s="507">
        <v>44012</v>
      </c>
      <c r="B4" s="508"/>
      <c r="C4" s="508"/>
      <c r="D4" s="508"/>
      <c r="E4" s="508"/>
      <c r="F4" s="508"/>
      <c r="G4" s="508"/>
      <c r="H4" s="508"/>
      <c r="I4" s="508"/>
      <c r="J4" s="508"/>
      <c r="K4" s="508"/>
      <c r="L4" s="508"/>
      <c r="M4" s="508"/>
      <c r="N4" s="508"/>
      <c r="O4" s="508"/>
    </row>
    <row r="5" spans="1:15" x14ac:dyDescent="0.2">
      <c r="A5" s="499" t="s">
        <v>441</v>
      </c>
      <c r="B5" s="499" t="s">
        <v>37</v>
      </c>
      <c r="C5" s="501" t="s">
        <v>442</v>
      </c>
      <c r="D5" s="501"/>
      <c r="E5" s="501"/>
      <c r="F5" s="501"/>
      <c r="G5" s="501"/>
      <c r="H5" s="501"/>
      <c r="I5" s="501"/>
      <c r="J5" s="502"/>
      <c r="K5" s="502"/>
      <c r="L5" s="502"/>
      <c r="M5" s="502"/>
      <c r="N5" s="502"/>
      <c r="O5" s="501" t="s">
        <v>443</v>
      </c>
    </row>
    <row r="6" spans="1:15" x14ac:dyDescent="0.2">
      <c r="A6" s="499"/>
      <c r="B6" s="499"/>
      <c r="C6" s="503" t="s">
        <v>444</v>
      </c>
      <c r="D6" s="505" t="s">
        <v>445</v>
      </c>
      <c r="E6" s="505"/>
      <c r="F6" s="505"/>
      <c r="G6" s="505"/>
      <c r="H6" s="505"/>
      <c r="I6" s="505"/>
      <c r="J6" s="505" t="s">
        <v>446</v>
      </c>
      <c r="K6" s="505"/>
      <c r="L6" s="505"/>
      <c r="M6" s="505"/>
      <c r="N6" s="505"/>
      <c r="O6" s="501"/>
    </row>
    <row r="7" spans="1:15" x14ac:dyDescent="0.2">
      <c r="A7" s="499"/>
      <c r="B7" s="499"/>
      <c r="C7" s="503"/>
      <c r="D7" s="506" t="s">
        <v>447</v>
      </c>
      <c r="E7" s="505" t="s">
        <v>448</v>
      </c>
      <c r="F7" s="505" t="s">
        <v>177</v>
      </c>
      <c r="G7" s="505"/>
      <c r="H7" s="505"/>
      <c r="I7" s="505" t="s">
        <v>449</v>
      </c>
      <c r="J7" s="505" t="s">
        <v>450</v>
      </c>
      <c r="K7" s="503" t="s">
        <v>56</v>
      </c>
      <c r="L7" s="503"/>
      <c r="M7" s="503"/>
      <c r="N7" s="503"/>
      <c r="O7" s="501"/>
    </row>
    <row r="8" spans="1:15" x14ac:dyDescent="0.2">
      <c r="A8" s="499"/>
      <c r="B8" s="499"/>
      <c r="C8" s="503"/>
      <c r="D8" s="506"/>
      <c r="E8" s="505"/>
      <c r="F8" s="505"/>
      <c r="G8" s="505"/>
      <c r="H8" s="505"/>
      <c r="I8" s="505"/>
      <c r="J8" s="505"/>
      <c r="K8" s="505" t="s">
        <v>451</v>
      </c>
      <c r="L8" s="505" t="s">
        <v>452</v>
      </c>
      <c r="M8" s="505" t="s">
        <v>453</v>
      </c>
      <c r="N8" s="505" t="s">
        <v>454</v>
      </c>
      <c r="O8" s="501"/>
    </row>
    <row r="9" spans="1:15" x14ac:dyDescent="0.2">
      <c r="A9" s="499"/>
      <c r="B9" s="499"/>
      <c r="C9" s="503"/>
      <c r="D9" s="506"/>
      <c r="E9" s="505"/>
      <c r="F9" s="505"/>
      <c r="G9" s="505"/>
      <c r="H9" s="505"/>
      <c r="I9" s="505"/>
      <c r="J9" s="505"/>
      <c r="K9" s="505"/>
      <c r="L9" s="505"/>
      <c r="M9" s="505"/>
      <c r="N9" s="505"/>
      <c r="O9" s="501"/>
    </row>
    <row r="10" spans="1:15" x14ac:dyDescent="0.2">
      <c r="A10" s="499"/>
      <c r="B10" s="499"/>
      <c r="C10" s="503"/>
      <c r="D10" s="506"/>
      <c r="E10" s="505"/>
      <c r="F10" s="505"/>
      <c r="G10" s="505"/>
      <c r="H10" s="505"/>
      <c r="I10" s="505"/>
      <c r="J10" s="505"/>
      <c r="K10" s="505"/>
      <c r="L10" s="505"/>
      <c r="M10" s="505"/>
      <c r="N10" s="505"/>
      <c r="O10" s="501"/>
    </row>
    <row r="11" spans="1:15" x14ac:dyDescent="0.2">
      <c r="A11" s="499"/>
      <c r="B11" s="499"/>
      <c r="C11" s="503"/>
      <c r="D11" s="506"/>
      <c r="E11" s="505"/>
      <c r="F11" s="505"/>
      <c r="G11" s="505"/>
      <c r="H11" s="505"/>
      <c r="I11" s="505"/>
      <c r="J11" s="505"/>
      <c r="K11" s="505"/>
      <c r="L11" s="505"/>
      <c r="M11" s="505"/>
      <c r="N11" s="505"/>
      <c r="O11" s="501"/>
    </row>
    <row r="12" spans="1:15" x14ac:dyDescent="0.2">
      <c r="A12" s="499"/>
      <c r="B12" s="499"/>
      <c r="C12" s="503"/>
      <c r="D12" s="506"/>
      <c r="E12" s="505"/>
      <c r="F12" s="505"/>
      <c r="G12" s="505"/>
      <c r="H12" s="505"/>
      <c r="I12" s="505"/>
      <c r="J12" s="505"/>
      <c r="K12" s="505"/>
      <c r="L12" s="505"/>
      <c r="M12" s="505"/>
      <c r="N12" s="505"/>
      <c r="O12" s="501"/>
    </row>
    <row r="13" spans="1:15" x14ac:dyDescent="0.2">
      <c r="A13" s="499"/>
      <c r="B13" s="499"/>
      <c r="C13" s="503"/>
      <c r="D13" s="506"/>
      <c r="E13" s="505"/>
      <c r="F13" s="505"/>
      <c r="G13" s="505"/>
      <c r="H13" s="505"/>
      <c r="I13" s="505"/>
      <c r="J13" s="505"/>
      <c r="K13" s="505"/>
      <c r="L13" s="505"/>
      <c r="M13" s="505"/>
      <c r="N13" s="505"/>
      <c r="O13" s="501"/>
    </row>
    <row r="14" spans="1:15" x14ac:dyDescent="0.2">
      <c r="A14" s="499"/>
      <c r="B14" s="499"/>
      <c r="C14" s="503"/>
      <c r="D14" s="506"/>
      <c r="E14" s="505"/>
      <c r="F14" s="505" t="s">
        <v>451</v>
      </c>
      <c r="G14" s="505" t="s">
        <v>452</v>
      </c>
      <c r="H14" s="505" t="s">
        <v>454</v>
      </c>
      <c r="I14" s="505"/>
      <c r="J14" s="505"/>
      <c r="K14" s="505"/>
      <c r="L14" s="505"/>
      <c r="M14" s="505"/>
      <c r="N14" s="505"/>
      <c r="O14" s="501"/>
    </row>
    <row r="15" spans="1:15" x14ac:dyDescent="0.2">
      <c r="A15" s="499"/>
      <c r="B15" s="499"/>
      <c r="C15" s="503"/>
      <c r="D15" s="506"/>
      <c r="E15" s="505"/>
      <c r="F15" s="505"/>
      <c r="G15" s="505"/>
      <c r="H15" s="505"/>
      <c r="I15" s="505"/>
      <c r="J15" s="505"/>
      <c r="K15" s="505"/>
      <c r="L15" s="505"/>
      <c r="M15" s="505"/>
      <c r="N15" s="505"/>
      <c r="O15" s="501"/>
    </row>
    <row r="16" spans="1:15" ht="132" customHeight="1" x14ac:dyDescent="0.2">
      <c r="A16" s="499"/>
      <c r="B16" s="499"/>
      <c r="C16" s="503"/>
      <c r="D16" s="506"/>
      <c r="E16" s="505"/>
      <c r="F16" s="505"/>
      <c r="G16" s="505"/>
      <c r="H16" s="505"/>
      <c r="I16" s="505"/>
      <c r="J16" s="505"/>
      <c r="K16" s="505"/>
      <c r="L16" s="505"/>
      <c r="M16" s="505"/>
      <c r="N16" s="505"/>
      <c r="O16" s="501"/>
    </row>
    <row r="17" spans="1:19" ht="33" customHeight="1" x14ac:dyDescent="0.2">
      <c r="A17" s="500"/>
      <c r="B17" s="500"/>
      <c r="C17" s="504"/>
      <c r="D17" s="114" t="s">
        <v>455</v>
      </c>
      <c r="E17" s="114" t="s">
        <v>456</v>
      </c>
      <c r="F17" s="115"/>
      <c r="G17" s="115"/>
      <c r="H17" s="115"/>
      <c r="I17" s="114" t="s">
        <v>457</v>
      </c>
      <c r="J17" s="115" t="s">
        <v>458</v>
      </c>
      <c r="K17" s="114" t="s">
        <v>459</v>
      </c>
      <c r="L17" s="116" t="s">
        <v>460</v>
      </c>
      <c r="M17" s="116" t="s">
        <v>461</v>
      </c>
      <c r="N17" s="116" t="s">
        <v>462</v>
      </c>
      <c r="O17" s="501"/>
    </row>
    <row r="18" spans="1:19" x14ac:dyDescent="0.2">
      <c r="A18" s="24">
        <v>1</v>
      </c>
      <c r="B18" s="24">
        <v>2</v>
      </c>
      <c r="C18" s="117">
        <v>3</v>
      </c>
      <c r="D18" s="117">
        <v>4</v>
      </c>
      <c r="E18" s="117">
        <v>5</v>
      </c>
      <c r="F18" s="117">
        <v>6</v>
      </c>
      <c r="G18" s="117">
        <v>7</v>
      </c>
      <c r="H18" s="117">
        <v>8</v>
      </c>
      <c r="I18" s="118">
        <v>9</v>
      </c>
      <c r="J18" s="117">
        <v>10</v>
      </c>
      <c r="K18" s="117">
        <v>11</v>
      </c>
      <c r="L18" s="117">
        <v>12</v>
      </c>
      <c r="M18" s="117">
        <v>13</v>
      </c>
      <c r="N18" s="117">
        <v>14</v>
      </c>
      <c r="O18" s="117">
        <v>15</v>
      </c>
    </row>
    <row r="19" spans="1:19" x14ac:dyDescent="0.2">
      <c r="A19" s="119" t="s">
        <v>294</v>
      </c>
      <c r="B19" s="24">
        <v>6449012958</v>
      </c>
      <c r="C19" s="117">
        <v>2020</v>
      </c>
      <c r="D19" s="120">
        <f>стр.5_6!DF7</f>
        <v>8345858.1100000003</v>
      </c>
      <c r="E19" s="121">
        <f>стр.5_6!DF10</f>
        <v>79504.92</v>
      </c>
      <c r="F19" s="121" t="e">
        <f>стр.5_6!#REF!</f>
        <v>#REF!</v>
      </c>
      <c r="G19" s="121" t="e">
        <f>стр.5_6!#REF!+стр.5_6!FH16</f>
        <v>#REF!</v>
      </c>
      <c r="H19" s="121" t="e">
        <f>стр.5_6!#REF!+стр.5_6!FH23</f>
        <v>#REF!</v>
      </c>
      <c r="I19" s="121">
        <f>стр.5_6!DF26</f>
        <v>0</v>
      </c>
      <c r="J19" s="121">
        <f>стр.5_6!DF11</f>
        <v>8266353.1900000004</v>
      </c>
      <c r="K19" s="122">
        <f>стр.5_6!DF12</f>
        <v>2789604</v>
      </c>
      <c r="L19" s="122">
        <f>стр.5_6!DF15</f>
        <v>4641812.58</v>
      </c>
      <c r="M19" s="122">
        <v>0</v>
      </c>
      <c r="N19" s="122">
        <f>стр.5_6!DF22</f>
        <v>834936.61</v>
      </c>
      <c r="O19" s="121">
        <f>Реестр!I19</f>
        <v>0</v>
      </c>
      <c r="P19" s="18" t="b">
        <f>I19=J19</f>
        <v>0</v>
      </c>
      <c r="Q19" s="18" t="b">
        <f>J19=K19+L19+M19+N19</f>
        <v>1</v>
      </c>
      <c r="R19" s="18" t="e">
        <f>E19=F19+G19+H19</f>
        <v>#REF!</v>
      </c>
      <c r="S19" s="18" t="b">
        <f>D19-E19=I19</f>
        <v>0</v>
      </c>
    </row>
  </sheetData>
  <mergeCells count="23">
    <mergeCell ref="F14:F16"/>
    <mergeCell ref="J7:J16"/>
    <mergeCell ref="K7:N7"/>
    <mergeCell ref="K8:K16"/>
    <mergeCell ref="L8:L16"/>
    <mergeCell ref="M8:M16"/>
    <mergeCell ref="N8:N16"/>
    <mergeCell ref="J1:O1"/>
    <mergeCell ref="A3:O3"/>
    <mergeCell ref="A5:A17"/>
    <mergeCell ref="B5:B17"/>
    <mergeCell ref="C5:N5"/>
    <mergeCell ref="O5:O17"/>
    <mergeCell ref="C6:C17"/>
    <mergeCell ref="D6:I6"/>
    <mergeCell ref="J6:N6"/>
    <mergeCell ref="D7:D16"/>
    <mergeCell ref="G14:G16"/>
    <mergeCell ref="H14:H16"/>
    <mergeCell ref="A4:O4"/>
    <mergeCell ref="E7:E16"/>
    <mergeCell ref="F7:H13"/>
    <mergeCell ref="I7:I16"/>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
  <sheetViews>
    <sheetView view="pageBreakPreview" topLeftCell="A121" zoomScale="85" zoomScaleNormal="100" zoomScaleSheetLayoutView="85" workbookViewId="0">
      <selection activeCell="A107" sqref="A107"/>
    </sheetView>
  </sheetViews>
  <sheetFormatPr defaultRowHeight="12.75" x14ac:dyDescent="0.2"/>
  <cols>
    <col min="1" max="1" width="22" customWidth="1"/>
    <col min="2" max="2" width="15.5703125" customWidth="1"/>
    <col min="3" max="3" width="41" customWidth="1"/>
    <col min="4" max="4" width="28.42578125" customWidth="1"/>
    <col min="5" max="5" width="18.42578125" customWidth="1"/>
    <col min="6" max="6" width="15" customWidth="1"/>
  </cols>
  <sheetData>
    <row r="1" spans="1:6" ht="15" x14ac:dyDescent="0.2">
      <c r="A1" s="518" t="s">
        <v>474</v>
      </c>
      <c r="B1" s="518"/>
      <c r="C1" s="518"/>
      <c r="D1" s="518"/>
      <c r="E1" s="518"/>
      <c r="F1" s="518"/>
    </row>
    <row r="2" spans="1:6" ht="28.5" customHeight="1" x14ac:dyDescent="0.2">
      <c r="A2" s="519" t="s">
        <v>527</v>
      </c>
      <c r="B2" s="519"/>
      <c r="C2" s="519"/>
      <c r="D2" s="519"/>
      <c r="E2" s="519"/>
      <c r="F2" s="519"/>
    </row>
    <row r="3" spans="1:6" ht="15" x14ac:dyDescent="0.25">
      <c r="A3" s="190"/>
      <c r="B3" s="190"/>
      <c r="C3" s="190"/>
      <c r="D3" s="190"/>
      <c r="E3" s="190"/>
      <c r="F3" s="190"/>
    </row>
    <row r="4" spans="1:6" ht="15" x14ac:dyDescent="0.2">
      <c r="A4" s="511" t="str">
        <f>стр.1_4!ES18</f>
        <v>09.01.2023</v>
      </c>
      <c r="B4" s="512"/>
      <c r="C4" s="512"/>
      <c r="D4" s="512"/>
      <c r="E4" s="512"/>
      <c r="F4" s="512"/>
    </row>
    <row r="5" spans="1:6" ht="15" x14ac:dyDescent="0.25">
      <c r="A5" s="190"/>
      <c r="B5" s="190"/>
      <c r="C5" s="190"/>
      <c r="D5" s="190"/>
      <c r="E5" s="190"/>
      <c r="F5" s="190"/>
    </row>
    <row r="6" spans="1:6" ht="24" customHeight="1" x14ac:dyDescent="0.25">
      <c r="A6" s="191" t="s">
        <v>475</v>
      </c>
      <c r="B6" s="192"/>
      <c r="C6" s="192"/>
      <c r="D6" s="192"/>
      <c r="E6" s="192"/>
      <c r="F6" s="192"/>
    </row>
    <row r="7" spans="1:6" ht="15" x14ac:dyDescent="0.25">
      <c r="A7" s="190"/>
      <c r="B7" s="190"/>
      <c r="C7" s="190"/>
      <c r="D7" s="190"/>
      <c r="E7" s="190"/>
      <c r="F7" s="190"/>
    </row>
    <row r="8" spans="1:6" ht="35.25" customHeight="1" x14ac:dyDescent="0.2">
      <c r="A8" s="517" t="s">
        <v>476</v>
      </c>
      <c r="B8" s="517"/>
      <c r="C8" s="520" t="s">
        <v>581</v>
      </c>
      <c r="D8" s="520"/>
      <c r="E8" s="520"/>
      <c r="F8" s="520"/>
    </row>
    <row r="9" spans="1:6" ht="51.75" customHeight="1" x14ac:dyDescent="0.2">
      <c r="A9" s="513" t="s">
        <v>477</v>
      </c>
      <c r="B9" s="513"/>
      <c r="C9" s="516" t="s">
        <v>576</v>
      </c>
      <c r="D9" s="516"/>
      <c r="E9" s="516"/>
      <c r="F9" s="516"/>
    </row>
    <row r="10" spans="1:6" ht="15" x14ac:dyDescent="0.2">
      <c r="A10" s="513"/>
      <c r="B10" s="513"/>
      <c r="C10" s="521" t="s">
        <v>528</v>
      </c>
      <c r="D10" s="521"/>
      <c r="E10" s="521"/>
      <c r="F10" s="521"/>
    </row>
    <row r="11" spans="1:6" ht="15" x14ac:dyDescent="0.2">
      <c r="A11" s="513"/>
      <c r="B11" s="513"/>
      <c r="C11" s="521" t="s">
        <v>529</v>
      </c>
      <c r="D11" s="521"/>
      <c r="E11" s="521"/>
      <c r="F11" s="521"/>
    </row>
    <row r="12" spans="1:6" ht="15" x14ac:dyDescent="0.2">
      <c r="A12" s="513"/>
      <c r="B12" s="513"/>
      <c r="C12" s="521" t="s">
        <v>530</v>
      </c>
      <c r="D12" s="521"/>
      <c r="E12" s="521"/>
      <c r="F12" s="521"/>
    </row>
    <row r="13" spans="1:6" ht="15" x14ac:dyDescent="0.25">
      <c r="A13" s="190"/>
      <c r="B13" s="190"/>
      <c r="C13" s="190"/>
      <c r="D13" s="190"/>
      <c r="E13" s="190"/>
      <c r="F13" s="190"/>
    </row>
    <row r="14" spans="1:6" ht="15" x14ac:dyDescent="0.2">
      <c r="A14" s="521" t="s">
        <v>506</v>
      </c>
      <c r="B14" s="521"/>
      <c r="C14" s="521"/>
      <c r="D14" s="521"/>
      <c r="E14" s="521"/>
      <c r="F14" s="521"/>
    </row>
    <row r="15" spans="1:6" ht="15" x14ac:dyDescent="0.2">
      <c r="A15" s="516" t="s">
        <v>478</v>
      </c>
      <c r="B15" s="516"/>
      <c r="C15" s="516"/>
      <c r="D15" s="516"/>
      <c r="E15" s="516"/>
      <c r="F15" s="193"/>
    </row>
    <row r="16" spans="1:6" ht="36" customHeight="1" x14ac:dyDescent="0.2">
      <c r="A16" s="516" t="s">
        <v>531</v>
      </c>
      <c r="B16" s="516"/>
      <c r="C16" s="516"/>
      <c r="D16" s="516"/>
      <c r="E16" s="516"/>
      <c r="F16" s="516"/>
    </row>
    <row r="17" spans="1:6" ht="15" x14ac:dyDescent="0.25">
      <c r="A17" s="190"/>
      <c r="B17" s="190"/>
      <c r="C17" s="190"/>
      <c r="D17" s="190"/>
      <c r="E17" s="190"/>
      <c r="F17" s="190"/>
    </row>
    <row r="18" spans="1:6" ht="15" x14ac:dyDescent="0.25">
      <c r="A18" s="515" t="s">
        <v>479</v>
      </c>
      <c r="B18" s="515"/>
      <c r="C18" s="515"/>
      <c r="D18" s="515"/>
      <c r="E18" s="515"/>
      <c r="F18" s="192"/>
    </row>
    <row r="19" spans="1:6" ht="15" x14ac:dyDescent="0.25">
      <c r="A19" s="190"/>
      <c r="B19" s="190"/>
      <c r="C19" s="190"/>
      <c r="D19" s="190"/>
      <c r="E19" s="190"/>
      <c r="F19" s="190"/>
    </row>
    <row r="20" spans="1:6" ht="51.75" customHeight="1" x14ac:dyDescent="0.2">
      <c r="A20" s="516" t="s">
        <v>532</v>
      </c>
      <c r="B20" s="516"/>
      <c r="C20" s="516"/>
      <c r="D20" s="516"/>
      <c r="E20" s="516"/>
      <c r="F20" s="516"/>
    </row>
    <row r="21" spans="1:6" ht="33" customHeight="1" x14ac:dyDescent="0.2">
      <c r="A21" s="516" t="s">
        <v>607</v>
      </c>
      <c r="B21" s="516"/>
      <c r="C21" s="516"/>
      <c r="D21" s="516"/>
      <c r="E21" s="516"/>
      <c r="F21" s="516"/>
    </row>
    <row r="22" spans="1:6" ht="15" x14ac:dyDescent="0.25">
      <c r="A22" s="190"/>
      <c r="B22" s="190"/>
      <c r="C22" s="190"/>
      <c r="D22" s="190"/>
      <c r="E22" s="190"/>
      <c r="F22" s="190"/>
    </row>
    <row r="23" spans="1:6" ht="15" x14ac:dyDescent="0.25">
      <c r="A23" s="191" t="s">
        <v>480</v>
      </c>
      <c r="B23" s="192"/>
      <c r="C23" s="192"/>
      <c r="D23" s="192"/>
      <c r="E23" s="192"/>
      <c r="F23" s="192"/>
    </row>
    <row r="24" spans="1:6" ht="15" x14ac:dyDescent="0.25">
      <c r="A24" s="190"/>
      <c r="B24" s="190"/>
      <c r="C24" s="190"/>
      <c r="D24" s="190"/>
      <c r="E24" s="190"/>
      <c r="F24" s="190"/>
    </row>
    <row r="25" spans="1:6" ht="15" x14ac:dyDescent="0.2">
      <c r="A25" s="516" t="s">
        <v>533</v>
      </c>
      <c r="B25" s="516"/>
      <c r="C25" s="516"/>
      <c r="D25" s="516"/>
      <c r="E25" s="516"/>
      <c r="F25" s="516"/>
    </row>
    <row r="26" spans="1:6" ht="15" x14ac:dyDescent="0.25">
      <c r="A26" s="192" t="s">
        <v>481</v>
      </c>
      <c r="B26" s="192"/>
      <c r="C26" s="192"/>
      <c r="D26" s="194">
        <f>E28+D47</f>
        <v>38038837.5</v>
      </c>
      <c r="E26" s="516" t="s">
        <v>482</v>
      </c>
      <c r="F26" s="516"/>
    </row>
    <row r="27" spans="1:6" ht="15" x14ac:dyDescent="0.25">
      <c r="A27" s="190"/>
      <c r="B27" s="190"/>
      <c r="C27" s="190"/>
      <c r="D27" s="190"/>
      <c r="E27" s="190"/>
      <c r="F27" s="190"/>
    </row>
    <row r="28" spans="1:6" ht="15" x14ac:dyDescent="0.25">
      <c r="A28" s="192" t="s">
        <v>483</v>
      </c>
      <c r="B28" s="192"/>
      <c r="C28" s="192"/>
      <c r="D28" s="192"/>
      <c r="E28" s="195">
        <f>стр.1_4!DF39</f>
        <v>33317520</v>
      </c>
      <c r="F28" s="192" t="s">
        <v>484</v>
      </c>
    </row>
    <row r="29" spans="1:6" ht="15" x14ac:dyDescent="0.25">
      <c r="A29" s="509" t="s">
        <v>538</v>
      </c>
      <c r="B29" s="509"/>
      <c r="C29" s="509"/>
      <c r="D29" s="509"/>
      <c r="E29" s="195">
        <f>'211'!J25</f>
        <v>23446940</v>
      </c>
      <c r="F29" s="192" t="s">
        <v>484</v>
      </c>
    </row>
    <row r="30" spans="1:6" ht="15" x14ac:dyDescent="0.25">
      <c r="A30" s="509" t="s">
        <v>539</v>
      </c>
      <c r="B30" s="509"/>
      <c r="C30" s="509"/>
      <c r="D30" s="509"/>
      <c r="E30" s="195">
        <f>'212'!F9</f>
        <v>0</v>
      </c>
      <c r="F30" s="192" t="s">
        <v>484</v>
      </c>
    </row>
    <row r="31" spans="1:6" ht="15" x14ac:dyDescent="0.25">
      <c r="A31" s="509" t="s">
        <v>540</v>
      </c>
      <c r="B31" s="509"/>
      <c r="C31" s="509"/>
      <c r="D31" s="509"/>
      <c r="E31" s="195">
        <f>'213'!D31</f>
        <v>7080976</v>
      </c>
      <c r="F31" s="192" t="s">
        <v>484</v>
      </c>
    </row>
    <row r="32" spans="1:6" ht="15" x14ac:dyDescent="0.25">
      <c r="A32" s="509" t="s">
        <v>561</v>
      </c>
      <c r="B32" s="509"/>
      <c r="C32" s="509"/>
      <c r="D32" s="509"/>
      <c r="E32" s="195">
        <f>'213'!D37</f>
        <v>0</v>
      </c>
      <c r="F32" s="192" t="s">
        <v>484</v>
      </c>
    </row>
    <row r="33" spans="1:6" ht="15" x14ac:dyDescent="0.25">
      <c r="A33" s="509" t="s">
        <v>541</v>
      </c>
      <c r="B33" s="509"/>
      <c r="C33" s="509"/>
      <c r="D33" s="509"/>
      <c r="E33" s="195">
        <f>'221'!F13</f>
        <v>7461</v>
      </c>
      <c r="F33" s="192" t="s">
        <v>484</v>
      </c>
    </row>
    <row r="34" spans="1:6" ht="15" x14ac:dyDescent="0.25">
      <c r="A34" s="509" t="s">
        <v>542</v>
      </c>
      <c r="B34" s="509"/>
      <c r="C34" s="509"/>
      <c r="D34" s="509"/>
      <c r="E34" s="195">
        <f>'223'!F11</f>
        <v>1450110</v>
      </c>
      <c r="F34" s="192" t="s">
        <v>484</v>
      </c>
    </row>
    <row r="35" spans="1:6" ht="15" x14ac:dyDescent="0.25">
      <c r="A35" s="509" t="s">
        <v>543</v>
      </c>
      <c r="B35" s="509"/>
      <c r="C35" s="509"/>
      <c r="D35" s="509"/>
      <c r="E35" s="195">
        <f>'225'!E12</f>
        <v>774700</v>
      </c>
      <c r="F35" s="192" t="s">
        <v>484</v>
      </c>
    </row>
    <row r="36" spans="1:6" ht="15" x14ac:dyDescent="0.25">
      <c r="A36" s="509" t="s">
        <v>544</v>
      </c>
      <c r="B36" s="509"/>
      <c r="C36" s="509"/>
      <c r="D36" s="509"/>
      <c r="E36" s="195">
        <f>'226'!D11</f>
        <v>141437</v>
      </c>
      <c r="F36" s="192" t="s">
        <v>484</v>
      </c>
    </row>
    <row r="37" spans="1:6" ht="15" x14ac:dyDescent="0.25">
      <c r="A37" s="509" t="s">
        <v>545</v>
      </c>
      <c r="B37" s="509"/>
      <c r="C37" s="509"/>
      <c r="D37" s="509"/>
      <c r="E37" s="195">
        <f>'310'!E11</f>
        <v>399176</v>
      </c>
      <c r="F37" s="192" t="s">
        <v>484</v>
      </c>
    </row>
    <row r="38" spans="1:6" ht="15" x14ac:dyDescent="0.25">
      <c r="A38" s="509" t="s">
        <v>546</v>
      </c>
      <c r="B38" s="509"/>
      <c r="C38" s="509"/>
      <c r="D38" s="509"/>
      <c r="E38" s="195">
        <f>'342'!E10</f>
        <v>0</v>
      </c>
      <c r="F38" s="192" t="s">
        <v>484</v>
      </c>
    </row>
    <row r="39" spans="1:6" ht="15" x14ac:dyDescent="0.25">
      <c r="A39" s="509" t="s">
        <v>547</v>
      </c>
      <c r="B39" s="509"/>
      <c r="C39" s="509"/>
      <c r="D39" s="509"/>
      <c r="E39" s="195">
        <f>'344'!E10</f>
        <v>0</v>
      </c>
      <c r="F39" s="192" t="s">
        <v>484</v>
      </c>
    </row>
    <row r="40" spans="1:6" ht="15" x14ac:dyDescent="0.25">
      <c r="A40" s="509" t="s">
        <v>548</v>
      </c>
      <c r="B40" s="509"/>
      <c r="C40" s="509"/>
      <c r="D40" s="509"/>
      <c r="E40" s="195">
        <f>'346'!E10</f>
        <v>0</v>
      </c>
      <c r="F40" s="192" t="s">
        <v>484</v>
      </c>
    </row>
    <row r="41" spans="1:6" ht="15" x14ac:dyDescent="0.25">
      <c r="A41" s="509" t="s">
        <v>549</v>
      </c>
      <c r="B41" s="509"/>
      <c r="C41" s="509"/>
      <c r="D41" s="509"/>
      <c r="E41" s="195">
        <f>'349'!E10</f>
        <v>16720</v>
      </c>
      <c r="F41" s="192" t="s">
        <v>484</v>
      </c>
    </row>
    <row r="42" spans="1:6" ht="15" x14ac:dyDescent="0.25">
      <c r="A42" s="509" t="s">
        <v>550</v>
      </c>
      <c r="B42" s="509"/>
      <c r="C42" s="509"/>
      <c r="D42" s="509"/>
      <c r="E42" s="195">
        <f>'291'!E9</f>
        <v>0</v>
      </c>
      <c r="F42" s="192" t="s">
        <v>484</v>
      </c>
    </row>
    <row r="43" spans="1:6" ht="15" x14ac:dyDescent="0.25">
      <c r="A43" s="509" t="s">
        <v>551</v>
      </c>
      <c r="B43" s="509"/>
      <c r="C43" s="509"/>
      <c r="D43" s="509"/>
      <c r="E43" s="195">
        <f>'292'!F3</f>
        <v>0</v>
      </c>
      <c r="F43" s="192" t="s">
        <v>484</v>
      </c>
    </row>
    <row r="44" spans="1:6" ht="15" x14ac:dyDescent="0.25">
      <c r="A44" s="509" t="s">
        <v>552</v>
      </c>
      <c r="B44" s="509"/>
      <c r="C44" s="509"/>
      <c r="D44" s="509"/>
      <c r="E44" s="195">
        <f>'297'!F3</f>
        <v>0</v>
      </c>
      <c r="F44" s="192" t="s">
        <v>484</v>
      </c>
    </row>
    <row r="45" spans="1:6" ht="15" x14ac:dyDescent="0.25">
      <c r="A45" s="191"/>
      <c r="B45" s="192"/>
      <c r="C45" s="192"/>
      <c r="D45" s="192"/>
      <c r="E45" s="192"/>
      <c r="F45" s="192"/>
    </row>
    <row r="46" spans="1:6" ht="15" x14ac:dyDescent="0.2">
      <c r="A46" s="516" t="s">
        <v>485</v>
      </c>
      <c r="B46" s="516"/>
      <c r="C46" s="516"/>
      <c r="D46" s="516"/>
      <c r="E46" s="516"/>
      <c r="F46" s="516"/>
    </row>
    <row r="47" spans="1:6" ht="15" x14ac:dyDescent="0.25">
      <c r="A47" s="192" t="s">
        <v>486</v>
      </c>
      <c r="B47" s="192"/>
      <c r="C47" s="192"/>
      <c r="D47" s="194">
        <f>стр.1_4!DF48</f>
        <v>4721317.5</v>
      </c>
      <c r="E47" s="516" t="s">
        <v>482</v>
      </c>
      <c r="F47" s="516"/>
    </row>
    <row r="48" spans="1:6" ht="15" x14ac:dyDescent="0.25">
      <c r="A48" s="509" t="s">
        <v>538</v>
      </c>
      <c r="B48" s="509"/>
      <c r="C48" s="509"/>
      <c r="D48" s="509"/>
      <c r="E48" s="195">
        <f>'211'!I51</f>
        <v>0</v>
      </c>
      <c r="F48" s="192" t="s">
        <v>484</v>
      </c>
    </row>
    <row r="49" spans="1:6" ht="15" x14ac:dyDescent="0.25">
      <c r="A49" s="509" t="s">
        <v>540</v>
      </c>
      <c r="B49" s="509"/>
      <c r="C49" s="509"/>
      <c r="D49" s="509"/>
      <c r="E49" s="195">
        <f>'213'!D90</f>
        <v>0</v>
      </c>
      <c r="F49" s="192" t="s">
        <v>484</v>
      </c>
    </row>
    <row r="50" spans="1:6" ht="15" x14ac:dyDescent="0.25">
      <c r="A50" s="509" t="s">
        <v>541</v>
      </c>
      <c r="B50" s="509"/>
      <c r="C50" s="509"/>
      <c r="D50" s="509"/>
      <c r="E50" s="195">
        <f>'221'!F27</f>
        <v>1004.92</v>
      </c>
      <c r="F50" s="192" t="s">
        <v>484</v>
      </c>
    </row>
    <row r="51" spans="1:6" ht="15" x14ac:dyDescent="0.25">
      <c r="A51" s="509" t="s">
        <v>542</v>
      </c>
      <c r="B51" s="509"/>
      <c r="C51" s="509"/>
      <c r="D51" s="509"/>
      <c r="E51" s="195">
        <f>'223'!F28</f>
        <v>78500</v>
      </c>
      <c r="F51" s="192" t="s">
        <v>484</v>
      </c>
    </row>
    <row r="52" spans="1:6" ht="15" x14ac:dyDescent="0.25">
      <c r="A52" s="509" t="s">
        <v>543</v>
      </c>
      <c r="B52" s="509"/>
      <c r="C52" s="509"/>
      <c r="D52" s="509"/>
      <c r="E52" s="195">
        <f>'225'!E41</f>
        <v>1052631.58</v>
      </c>
      <c r="F52" s="192" t="s">
        <v>484</v>
      </c>
    </row>
    <row r="53" spans="1:6" ht="15" x14ac:dyDescent="0.25">
      <c r="A53" s="509" t="s">
        <v>544</v>
      </c>
      <c r="B53" s="509"/>
      <c r="C53" s="509"/>
      <c r="D53" s="509"/>
      <c r="E53" s="195">
        <f>'226'!D42</f>
        <v>3151093</v>
      </c>
      <c r="F53" s="192" t="s">
        <v>484</v>
      </c>
    </row>
    <row r="54" spans="1:6" ht="15" x14ac:dyDescent="0.25">
      <c r="A54" s="509" t="s">
        <v>563</v>
      </c>
      <c r="B54" s="509"/>
      <c r="C54" s="509"/>
      <c r="D54" s="509"/>
      <c r="E54" s="195">
        <f>'226'!D48</f>
        <v>0</v>
      </c>
      <c r="F54" s="192" t="s">
        <v>484</v>
      </c>
    </row>
    <row r="55" spans="1:6" ht="15" x14ac:dyDescent="0.25">
      <c r="A55" s="509" t="s">
        <v>545</v>
      </c>
      <c r="B55" s="509"/>
      <c r="C55" s="509"/>
      <c r="D55" s="509"/>
      <c r="E55" s="195">
        <f>'310'!E30</f>
        <v>0</v>
      </c>
      <c r="F55" s="192" t="s">
        <v>484</v>
      </c>
    </row>
    <row r="56" spans="1:6" ht="15" x14ac:dyDescent="0.25">
      <c r="A56" s="509" t="s">
        <v>546</v>
      </c>
      <c r="B56" s="509"/>
      <c r="C56" s="509"/>
      <c r="D56" s="509"/>
      <c r="E56" s="195">
        <f>'342'!E26</f>
        <v>438088</v>
      </c>
      <c r="F56" s="192" t="s">
        <v>484</v>
      </c>
    </row>
    <row r="57" spans="1:6" ht="15" x14ac:dyDescent="0.25">
      <c r="A57" s="509" t="s">
        <v>547</v>
      </c>
      <c r="B57" s="509"/>
      <c r="C57" s="509"/>
      <c r="D57" s="509"/>
      <c r="E57" s="195">
        <f>'344'!E26</f>
        <v>0</v>
      </c>
      <c r="F57" s="192" t="s">
        <v>484</v>
      </c>
    </row>
    <row r="58" spans="1:6" ht="33.75" customHeight="1" x14ac:dyDescent="0.25">
      <c r="A58" s="509" t="s">
        <v>548</v>
      </c>
      <c r="B58" s="509"/>
      <c r="C58" s="509"/>
      <c r="D58" s="509"/>
      <c r="E58" s="195">
        <f>'346'!E28</f>
        <v>0</v>
      </c>
      <c r="F58" s="192" t="s">
        <v>484</v>
      </c>
    </row>
    <row r="59" spans="1:6" ht="15" x14ac:dyDescent="0.25">
      <c r="A59" s="509" t="s">
        <v>549</v>
      </c>
      <c r="B59" s="509"/>
      <c r="C59" s="509"/>
      <c r="D59" s="509"/>
      <c r="E59" s="195">
        <f>'349'!E26</f>
        <v>0</v>
      </c>
      <c r="F59" s="192" t="s">
        <v>484</v>
      </c>
    </row>
    <row r="60" spans="1:6" ht="15" x14ac:dyDescent="0.25">
      <c r="A60" s="509" t="s">
        <v>553</v>
      </c>
      <c r="B60" s="509"/>
      <c r="C60" s="509"/>
      <c r="D60" s="509"/>
      <c r="E60" s="195">
        <f>'291'!E16</f>
        <v>0</v>
      </c>
      <c r="F60" s="192" t="s">
        <v>484</v>
      </c>
    </row>
    <row r="61" spans="1:6" ht="15" x14ac:dyDescent="0.25">
      <c r="A61" s="509" t="s">
        <v>571</v>
      </c>
      <c r="B61" s="509"/>
      <c r="C61" s="509"/>
      <c r="D61" s="509"/>
      <c r="E61" s="195">
        <f>'292'!E9</f>
        <v>0</v>
      </c>
      <c r="F61" s="192" t="s">
        <v>484</v>
      </c>
    </row>
    <row r="62" spans="1:6" ht="15" x14ac:dyDescent="0.25">
      <c r="A62" s="190"/>
      <c r="B62" s="190"/>
      <c r="C62" s="190"/>
      <c r="D62" s="190"/>
      <c r="E62" s="190"/>
      <c r="F62" s="190"/>
    </row>
    <row r="63" spans="1:6" ht="15" x14ac:dyDescent="0.2">
      <c r="A63" s="522" t="s">
        <v>487</v>
      </c>
      <c r="B63" s="522"/>
      <c r="C63" s="522"/>
      <c r="D63" s="522"/>
      <c r="E63" s="522"/>
      <c r="F63" s="522"/>
    </row>
    <row r="64" spans="1:6" ht="15" x14ac:dyDescent="0.2">
      <c r="A64" s="522" t="s">
        <v>507</v>
      </c>
      <c r="B64" s="522"/>
      <c r="C64" s="522"/>
      <c r="D64" s="522"/>
      <c r="E64" s="522"/>
      <c r="F64" s="522"/>
    </row>
    <row r="65" spans="1:6" ht="15" x14ac:dyDescent="0.2">
      <c r="A65" s="522" t="s">
        <v>488</v>
      </c>
      <c r="B65" s="522"/>
      <c r="C65" s="522"/>
      <c r="D65" s="522"/>
      <c r="E65" s="522"/>
      <c r="F65" s="522"/>
    </row>
    <row r="66" spans="1:6" ht="15" x14ac:dyDescent="0.2">
      <c r="A66" s="522" t="s">
        <v>489</v>
      </c>
      <c r="B66" s="522"/>
      <c r="C66" s="522"/>
      <c r="D66" s="522"/>
      <c r="E66" s="522"/>
      <c r="F66" s="522"/>
    </row>
    <row r="67" spans="1:6" ht="15" x14ac:dyDescent="0.2">
      <c r="A67" s="522" t="s">
        <v>490</v>
      </c>
      <c r="B67" s="522"/>
      <c r="C67" s="522"/>
      <c r="D67" s="522"/>
      <c r="E67" s="522"/>
      <c r="F67" s="522"/>
    </row>
    <row r="68" spans="1:6" ht="15" x14ac:dyDescent="0.2">
      <c r="A68" s="518" t="s">
        <v>491</v>
      </c>
      <c r="B68" s="518"/>
      <c r="C68" s="518"/>
      <c r="D68" s="518"/>
      <c r="E68" s="518"/>
      <c r="F68" s="518"/>
    </row>
    <row r="69" spans="1:6" ht="15" x14ac:dyDescent="0.2">
      <c r="A69" s="516" t="s">
        <v>481</v>
      </c>
      <c r="B69" s="516"/>
      <c r="C69" s="516"/>
      <c r="D69" s="196">
        <f>D26</f>
        <v>38038837.5</v>
      </c>
      <c r="E69" s="516" t="s">
        <v>482</v>
      </c>
      <c r="F69" s="516"/>
    </row>
    <row r="70" spans="1:6" ht="15" x14ac:dyDescent="0.25">
      <c r="A70" s="514" t="s">
        <v>483</v>
      </c>
      <c r="B70" s="514"/>
      <c r="C70" s="514"/>
      <c r="D70" s="514"/>
      <c r="E70" s="197">
        <f>E28</f>
        <v>33317520</v>
      </c>
      <c r="F70" s="192" t="s">
        <v>484</v>
      </c>
    </row>
    <row r="71" spans="1:6" ht="15" x14ac:dyDescent="0.25">
      <c r="A71" s="509" t="s">
        <v>538</v>
      </c>
      <c r="B71" s="509"/>
      <c r="C71" s="509"/>
      <c r="D71" s="509"/>
      <c r="E71" s="197">
        <f>E29</f>
        <v>23446940</v>
      </c>
      <c r="F71" s="192" t="s">
        <v>484</v>
      </c>
    </row>
    <row r="72" spans="1:6" ht="15" x14ac:dyDescent="0.25">
      <c r="A72" s="509" t="s">
        <v>539</v>
      </c>
      <c r="B72" s="509"/>
      <c r="C72" s="509"/>
      <c r="D72" s="509"/>
      <c r="E72" s="197">
        <f>E30</f>
        <v>0</v>
      </c>
      <c r="F72" s="192" t="s">
        <v>484</v>
      </c>
    </row>
    <row r="73" spans="1:6" ht="15" x14ac:dyDescent="0.25">
      <c r="A73" s="509" t="s">
        <v>540</v>
      </c>
      <c r="B73" s="509"/>
      <c r="C73" s="509"/>
      <c r="D73" s="509"/>
      <c r="E73" s="197">
        <f>E31</f>
        <v>7080976</v>
      </c>
      <c r="F73" s="192" t="s">
        <v>484</v>
      </c>
    </row>
    <row r="74" spans="1:6" ht="15" x14ac:dyDescent="0.25">
      <c r="A74" s="509" t="s">
        <v>541</v>
      </c>
      <c r="B74" s="509"/>
      <c r="C74" s="509"/>
      <c r="D74" s="509"/>
      <c r="E74" s="197">
        <f t="shared" ref="E74:E85" si="0">E33</f>
        <v>7461</v>
      </c>
      <c r="F74" s="192" t="s">
        <v>484</v>
      </c>
    </row>
    <row r="75" spans="1:6" ht="15" x14ac:dyDescent="0.25">
      <c r="A75" s="509" t="s">
        <v>542</v>
      </c>
      <c r="B75" s="509"/>
      <c r="C75" s="509"/>
      <c r="D75" s="509"/>
      <c r="E75" s="197">
        <f t="shared" si="0"/>
        <v>1450110</v>
      </c>
      <c r="F75" s="192" t="s">
        <v>484</v>
      </c>
    </row>
    <row r="76" spans="1:6" ht="15" x14ac:dyDescent="0.25">
      <c r="A76" s="509" t="s">
        <v>543</v>
      </c>
      <c r="B76" s="509"/>
      <c r="C76" s="509"/>
      <c r="D76" s="509"/>
      <c r="E76" s="197">
        <f t="shared" si="0"/>
        <v>774700</v>
      </c>
      <c r="F76" s="192" t="s">
        <v>484</v>
      </c>
    </row>
    <row r="77" spans="1:6" ht="15" x14ac:dyDescent="0.25">
      <c r="A77" s="509" t="s">
        <v>544</v>
      </c>
      <c r="B77" s="509"/>
      <c r="C77" s="509"/>
      <c r="D77" s="509"/>
      <c r="E77" s="197">
        <f t="shared" si="0"/>
        <v>141437</v>
      </c>
      <c r="F77" s="192" t="s">
        <v>484</v>
      </c>
    </row>
    <row r="78" spans="1:6" ht="15" x14ac:dyDescent="0.25">
      <c r="A78" s="509" t="s">
        <v>545</v>
      </c>
      <c r="B78" s="509"/>
      <c r="C78" s="509"/>
      <c r="D78" s="509"/>
      <c r="E78" s="197">
        <f t="shared" si="0"/>
        <v>399176</v>
      </c>
      <c r="F78" s="192" t="s">
        <v>484</v>
      </c>
    </row>
    <row r="79" spans="1:6" ht="15" x14ac:dyDescent="0.25">
      <c r="A79" s="509" t="s">
        <v>546</v>
      </c>
      <c r="B79" s="509"/>
      <c r="C79" s="509"/>
      <c r="D79" s="509"/>
      <c r="E79" s="197">
        <f t="shared" si="0"/>
        <v>0</v>
      </c>
      <c r="F79" s="192" t="s">
        <v>484</v>
      </c>
    </row>
    <row r="80" spans="1:6" ht="15" x14ac:dyDescent="0.25">
      <c r="A80" s="509" t="s">
        <v>547</v>
      </c>
      <c r="B80" s="509"/>
      <c r="C80" s="509"/>
      <c r="D80" s="509"/>
      <c r="E80" s="197">
        <f t="shared" si="0"/>
        <v>0</v>
      </c>
      <c r="F80" s="192" t="s">
        <v>484</v>
      </c>
    </row>
    <row r="81" spans="1:6" ht="15" x14ac:dyDescent="0.25">
      <c r="A81" s="509" t="s">
        <v>548</v>
      </c>
      <c r="B81" s="509"/>
      <c r="C81" s="509"/>
      <c r="D81" s="509"/>
      <c r="E81" s="197">
        <f t="shared" si="0"/>
        <v>0</v>
      </c>
      <c r="F81" s="192" t="s">
        <v>484</v>
      </c>
    </row>
    <row r="82" spans="1:6" ht="15" x14ac:dyDescent="0.25">
      <c r="A82" s="509" t="s">
        <v>549</v>
      </c>
      <c r="B82" s="509"/>
      <c r="C82" s="509"/>
      <c r="D82" s="509"/>
      <c r="E82" s="197">
        <f t="shared" si="0"/>
        <v>16720</v>
      </c>
      <c r="F82" s="192" t="s">
        <v>484</v>
      </c>
    </row>
    <row r="83" spans="1:6" ht="15" x14ac:dyDescent="0.25">
      <c r="A83" s="509" t="s">
        <v>553</v>
      </c>
      <c r="B83" s="509"/>
      <c r="C83" s="509"/>
      <c r="D83" s="509"/>
      <c r="E83" s="197">
        <f t="shared" si="0"/>
        <v>0</v>
      </c>
      <c r="F83" s="192" t="s">
        <v>484</v>
      </c>
    </row>
    <row r="84" spans="1:6" ht="15" x14ac:dyDescent="0.25">
      <c r="A84" s="509" t="s">
        <v>551</v>
      </c>
      <c r="B84" s="509"/>
      <c r="C84" s="509"/>
      <c r="D84" s="509"/>
      <c r="E84" s="197">
        <f t="shared" si="0"/>
        <v>0</v>
      </c>
      <c r="F84" s="192" t="s">
        <v>484</v>
      </c>
    </row>
    <row r="85" spans="1:6" ht="15" x14ac:dyDescent="0.25">
      <c r="A85" s="509" t="s">
        <v>552</v>
      </c>
      <c r="B85" s="509"/>
      <c r="C85" s="509"/>
      <c r="D85" s="509"/>
      <c r="E85" s="197">
        <f t="shared" si="0"/>
        <v>0</v>
      </c>
      <c r="F85" s="192" t="s">
        <v>484</v>
      </c>
    </row>
    <row r="86" spans="1:6" ht="15" x14ac:dyDescent="0.25">
      <c r="A86" s="191"/>
      <c r="B86" s="192"/>
      <c r="C86" s="192"/>
      <c r="D86" s="192"/>
      <c r="E86" s="192"/>
      <c r="F86" s="192"/>
    </row>
    <row r="87" spans="1:6" ht="15" x14ac:dyDescent="0.2">
      <c r="A87" s="516" t="s">
        <v>485</v>
      </c>
      <c r="B87" s="516"/>
      <c r="C87" s="516"/>
      <c r="D87" s="516"/>
      <c r="E87" s="516"/>
      <c r="F87" s="516"/>
    </row>
    <row r="88" spans="1:6" ht="15" x14ac:dyDescent="0.25">
      <c r="A88" s="192" t="s">
        <v>486</v>
      </c>
      <c r="B88" s="192"/>
      <c r="C88" s="192"/>
      <c r="D88" s="194">
        <f>D47</f>
        <v>4721317.5</v>
      </c>
      <c r="E88" s="516" t="s">
        <v>482</v>
      </c>
      <c r="F88" s="516"/>
    </row>
    <row r="89" spans="1:6" ht="15" x14ac:dyDescent="0.25">
      <c r="A89" s="509" t="s">
        <v>538</v>
      </c>
      <c r="B89" s="509"/>
      <c r="C89" s="509"/>
      <c r="D89" s="509"/>
      <c r="E89" s="195">
        <f t="shared" ref="E89:E102" si="1">E48</f>
        <v>0</v>
      </c>
      <c r="F89" s="192" t="s">
        <v>484</v>
      </c>
    </row>
    <row r="90" spans="1:6" ht="15" x14ac:dyDescent="0.25">
      <c r="A90" s="509" t="s">
        <v>540</v>
      </c>
      <c r="B90" s="509"/>
      <c r="C90" s="509"/>
      <c r="D90" s="509"/>
      <c r="E90" s="195">
        <f t="shared" si="1"/>
        <v>0</v>
      </c>
      <c r="F90" s="192" t="s">
        <v>484</v>
      </c>
    </row>
    <row r="91" spans="1:6" ht="15" x14ac:dyDescent="0.25">
      <c r="A91" s="509" t="s">
        <v>541</v>
      </c>
      <c r="B91" s="509"/>
      <c r="C91" s="509"/>
      <c r="D91" s="509"/>
      <c r="E91" s="195">
        <f t="shared" si="1"/>
        <v>1004.92</v>
      </c>
      <c r="F91" s="192" t="s">
        <v>484</v>
      </c>
    </row>
    <row r="92" spans="1:6" ht="15" x14ac:dyDescent="0.25">
      <c r="A92" s="509" t="s">
        <v>542</v>
      </c>
      <c r="B92" s="509"/>
      <c r="C92" s="509"/>
      <c r="D92" s="509"/>
      <c r="E92" s="195">
        <f t="shared" si="1"/>
        <v>78500</v>
      </c>
      <c r="F92" s="192" t="s">
        <v>484</v>
      </c>
    </row>
    <row r="93" spans="1:6" ht="15" x14ac:dyDescent="0.25">
      <c r="A93" s="509" t="s">
        <v>543</v>
      </c>
      <c r="B93" s="509"/>
      <c r="C93" s="509"/>
      <c r="D93" s="509"/>
      <c r="E93" s="195">
        <f t="shared" si="1"/>
        <v>1052631.58</v>
      </c>
      <c r="F93" s="192" t="s">
        <v>484</v>
      </c>
    </row>
    <row r="94" spans="1:6" ht="15" x14ac:dyDescent="0.25">
      <c r="A94" s="509" t="s">
        <v>544</v>
      </c>
      <c r="B94" s="509"/>
      <c r="C94" s="509"/>
      <c r="D94" s="509"/>
      <c r="E94" s="195">
        <f t="shared" si="1"/>
        <v>3151093</v>
      </c>
      <c r="F94" s="192" t="s">
        <v>484</v>
      </c>
    </row>
    <row r="95" spans="1:6" ht="15" x14ac:dyDescent="0.25">
      <c r="A95" s="509" t="s">
        <v>563</v>
      </c>
      <c r="B95" s="509"/>
      <c r="C95" s="509"/>
      <c r="D95" s="509"/>
      <c r="E95" s="195">
        <f t="shared" si="1"/>
        <v>0</v>
      </c>
      <c r="F95" s="192" t="s">
        <v>484</v>
      </c>
    </row>
    <row r="96" spans="1:6" ht="15" x14ac:dyDescent="0.25">
      <c r="A96" s="509" t="s">
        <v>545</v>
      </c>
      <c r="B96" s="509"/>
      <c r="C96" s="509"/>
      <c r="D96" s="509"/>
      <c r="E96" s="195">
        <f t="shared" si="1"/>
        <v>0</v>
      </c>
      <c r="F96" s="192" t="s">
        <v>484</v>
      </c>
    </row>
    <row r="97" spans="1:6" ht="15" x14ac:dyDescent="0.25">
      <c r="A97" s="509" t="s">
        <v>546</v>
      </c>
      <c r="B97" s="509"/>
      <c r="C97" s="509"/>
      <c r="D97" s="509"/>
      <c r="E97" s="195">
        <f t="shared" si="1"/>
        <v>438088</v>
      </c>
      <c r="F97" s="192" t="s">
        <v>484</v>
      </c>
    </row>
    <row r="98" spans="1:6" ht="15" x14ac:dyDescent="0.25">
      <c r="A98" s="509" t="s">
        <v>547</v>
      </c>
      <c r="B98" s="509"/>
      <c r="C98" s="509"/>
      <c r="D98" s="509"/>
      <c r="E98" s="195">
        <f t="shared" si="1"/>
        <v>0</v>
      </c>
      <c r="F98" s="192" t="s">
        <v>484</v>
      </c>
    </row>
    <row r="99" spans="1:6" ht="15" x14ac:dyDescent="0.25">
      <c r="A99" s="509" t="s">
        <v>548</v>
      </c>
      <c r="B99" s="509"/>
      <c r="C99" s="509"/>
      <c r="D99" s="509"/>
      <c r="E99" s="195">
        <f t="shared" si="1"/>
        <v>0</v>
      </c>
      <c r="F99" s="192" t="s">
        <v>484</v>
      </c>
    </row>
    <row r="100" spans="1:6" ht="15" x14ac:dyDescent="0.25">
      <c r="A100" s="509" t="s">
        <v>549</v>
      </c>
      <c r="B100" s="509"/>
      <c r="C100" s="509"/>
      <c r="D100" s="509"/>
      <c r="E100" s="195">
        <f t="shared" si="1"/>
        <v>0</v>
      </c>
      <c r="F100" s="192" t="s">
        <v>484</v>
      </c>
    </row>
    <row r="101" spans="1:6" ht="15" x14ac:dyDescent="0.25">
      <c r="A101" s="509" t="s">
        <v>553</v>
      </c>
      <c r="B101" s="509"/>
      <c r="C101" s="509"/>
      <c r="D101" s="509"/>
      <c r="E101" s="195">
        <f t="shared" si="1"/>
        <v>0</v>
      </c>
      <c r="F101" s="192" t="s">
        <v>484</v>
      </c>
    </row>
    <row r="102" spans="1:6" ht="15" x14ac:dyDescent="0.25">
      <c r="A102" s="509" t="s">
        <v>571</v>
      </c>
      <c r="B102" s="509"/>
      <c r="C102" s="509"/>
      <c r="D102" s="509"/>
      <c r="E102" s="195">
        <f t="shared" si="1"/>
        <v>0</v>
      </c>
      <c r="F102" s="192" t="s">
        <v>484</v>
      </c>
    </row>
    <row r="103" spans="1:6" ht="15" x14ac:dyDescent="0.25">
      <c r="A103" s="190"/>
      <c r="B103" s="190"/>
      <c r="C103" s="190"/>
      <c r="D103" s="190"/>
      <c r="E103" s="190"/>
      <c r="F103" s="190"/>
    </row>
    <row r="104" spans="1:6" ht="15" x14ac:dyDescent="0.25">
      <c r="A104" s="192" t="s">
        <v>480</v>
      </c>
      <c r="B104" s="192"/>
      <c r="C104" s="192"/>
      <c r="D104" s="192"/>
      <c r="E104" s="192"/>
      <c r="F104" s="192"/>
    </row>
    <row r="105" spans="1:6" ht="15" x14ac:dyDescent="0.25">
      <c r="A105" s="190"/>
      <c r="B105" s="190"/>
      <c r="C105" s="190"/>
      <c r="D105" s="190"/>
      <c r="E105" s="190"/>
      <c r="F105" s="190"/>
    </row>
    <row r="106" spans="1:6" ht="49.5" customHeight="1" x14ac:dyDescent="0.2">
      <c r="A106" s="516" t="s">
        <v>608</v>
      </c>
      <c r="B106" s="516"/>
      <c r="C106" s="516"/>
      <c r="D106" s="516"/>
      <c r="E106" s="516"/>
      <c r="F106" s="516"/>
    </row>
    <row r="107" spans="1:6" ht="15" x14ac:dyDescent="0.2">
      <c r="A107" s="198" t="s">
        <v>492</v>
      </c>
      <c r="B107" s="199">
        <f>E108+E109+E110+E111+E112</f>
        <v>1089858.73</v>
      </c>
      <c r="C107" s="198" t="s">
        <v>484</v>
      </c>
      <c r="D107" s="198"/>
      <c r="E107" s="198"/>
      <c r="F107" s="198"/>
    </row>
    <row r="108" spans="1:6" ht="15" x14ac:dyDescent="0.25">
      <c r="A108" s="524" t="s">
        <v>554</v>
      </c>
      <c r="B108" s="524"/>
      <c r="C108" s="524"/>
      <c r="D108" s="524"/>
      <c r="E108" s="199">
        <f>стр.1_4!DF36</f>
        <v>56376</v>
      </c>
      <c r="F108" s="192" t="s">
        <v>484</v>
      </c>
    </row>
    <row r="109" spans="1:6" ht="15" x14ac:dyDescent="0.25">
      <c r="A109" s="510" t="s">
        <v>555</v>
      </c>
      <c r="B109" s="510"/>
      <c r="C109" s="510"/>
      <c r="D109" s="510"/>
      <c r="E109" s="197">
        <f>стр.1_4!DF40</f>
        <v>954400</v>
      </c>
      <c r="F109" s="192" t="s">
        <v>484</v>
      </c>
    </row>
    <row r="110" spans="1:6" ht="15" x14ac:dyDescent="0.25">
      <c r="A110" s="510" t="s">
        <v>556</v>
      </c>
      <c r="B110" s="510"/>
      <c r="C110" s="510"/>
      <c r="D110" s="510"/>
      <c r="E110" s="197">
        <f>стр.1_4!DF41</f>
        <v>97618.73</v>
      </c>
      <c r="F110" s="192" t="s">
        <v>484</v>
      </c>
    </row>
    <row r="111" spans="1:6" ht="15" x14ac:dyDescent="0.25">
      <c r="A111" s="510" t="s">
        <v>557</v>
      </c>
      <c r="B111" s="510"/>
      <c r="C111" s="510"/>
      <c r="D111" s="510"/>
      <c r="E111" s="197">
        <f>стр.1_4!DF46</f>
        <v>0</v>
      </c>
      <c r="F111" s="192" t="s">
        <v>484</v>
      </c>
    </row>
    <row r="112" spans="1:6" ht="15" x14ac:dyDescent="0.25">
      <c r="A112" s="510" t="s">
        <v>567</v>
      </c>
      <c r="B112" s="510"/>
      <c r="C112" s="510"/>
      <c r="D112" s="510"/>
      <c r="E112" s="197">
        <f>стр.1_4!DF166</f>
        <v>-18536</v>
      </c>
      <c r="F112" s="192" t="s">
        <v>484</v>
      </c>
    </row>
    <row r="113" spans="1:6" ht="15" x14ac:dyDescent="0.25">
      <c r="A113" s="523" t="s">
        <v>493</v>
      </c>
      <c r="B113" s="523"/>
      <c r="C113" s="523"/>
      <c r="D113" s="197">
        <f>стр.1_4!DF32</f>
        <v>411521.43</v>
      </c>
      <c r="E113" s="515" t="s">
        <v>537</v>
      </c>
      <c r="F113" s="515"/>
    </row>
    <row r="114" spans="1:6" ht="15" x14ac:dyDescent="0.25">
      <c r="A114" s="200">
        <f>B107+D113</f>
        <v>1501380.16</v>
      </c>
      <c r="B114" s="192" t="s">
        <v>484</v>
      </c>
      <c r="C114" s="201"/>
      <c r="D114" s="192"/>
      <c r="E114" s="202"/>
      <c r="F114" s="202"/>
    </row>
    <row r="115" spans="1:6" ht="15" x14ac:dyDescent="0.25">
      <c r="A115" s="509" t="s">
        <v>538</v>
      </c>
      <c r="B115" s="509"/>
      <c r="C115" s="509"/>
      <c r="D115" s="509"/>
      <c r="E115" s="195">
        <f>'211'!I39</f>
        <v>509491.4</v>
      </c>
      <c r="F115" s="192" t="s">
        <v>484</v>
      </c>
    </row>
    <row r="116" spans="1:6" ht="15" x14ac:dyDescent="0.25">
      <c r="A116" s="509" t="s">
        <v>540</v>
      </c>
      <c r="B116" s="509"/>
      <c r="C116" s="509"/>
      <c r="D116" s="509"/>
      <c r="E116" s="195">
        <f>'213'!D63</f>
        <v>153866.40280000001</v>
      </c>
      <c r="F116" s="192" t="s">
        <v>484</v>
      </c>
    </row>
    <row r="117" spans="1:6" ht="15" x14ac:dyDescent="0.25">
      <c r="A117" s="509" t="s">
        <v>541</v>
      </c>
      <c r="B117" s="509"/>
      <c r="C117" s="509"/>
      <c r="D117" s="509"/>
      <c r="E117" s="195">
        <f>'221'!F20</f>
        <v>0</v>
      </c>
      <c r="F117" s="192" t="s">
        <v>484</v>
      </c>
    </row>
    <row r="118" spans="1:6" ht="15" x14ac:dyDescent="0.25">
      <c r="A118" s="509" t="s">
        <v>542</v>
      </c>
      <c r="B118" s="509"/>
      <c r="C118" s="509"/>
      <c r="D118" s="509"/>
      <c r="E118" s="195">
        <f>'223'!F19</f>
        <v>0</v>
      </c>
      <c r="F118" s="192" t="s">
        <v>484</v>
      </c>
    </row>
    <row r="119" spans="1:6" ht="15" x14ac:dyDescent="0.25">
      <c r="A119" s="509" t="s">
        <v>543</v>
      </c>
      <c r="B119" s="509"/>
      <c r="C119" s="509"/>
      <c r="D119" s="509"/>
      <c r="E119" s="195">
        <f>'225'!E32</f>
        <v>426500.93</v>
      </c>
      <c r="F119" s="192" t="s">
        <v>484</v>
      </c>
    </row>
    <row r="120" spans="1:6" ht="15" x14ac:dyDescent="0.25">
      <c r="A120" s="509" t="s">
        <v>544</v>
      </c>
      <c r="B120" s="509"/>
      <c r="C120" s="509"/>
      <c r="D120" s="509"/>
      <c r="E120" s="195">
        <f>'226'!D30</f>
        <v>0</v>
      </c>
      <c r="F120" s="192" t="s">
        <v>484</v>
      </c>
    </row>
    <row r="121" spans="1:6" ht="15" x14ac:dyDescent="0.25">
      <c r="A121" s="509" t="s">
        <v>566</v>
      </c>
      <c r="B121" s="509"/>
      <c r="C121" s="509"/>
      <c r="D121" s="509"/>
      <c r="E121" s="195">
        <f>'310'!E20</f>
        <v>408435.68</v>
      </c>
      <c r="F121" s="192" t="s">
        <v>484</v>
      </c>
    </row>
    <row r="122" spans="1:6" ht="15" x14ac:dyDescent="0.25">
      <c r="A122" s="509" t="s">
        <v>546</v>
      </c>
      <c r="B122" s="509"/>
      <c r="C122" s="509"/>
      <c r="D122" s="509"/>
      <c r="E122" s="195">
        <f>'342'!E19</f>
        <v>0</v>
      </c>
      <c r="F122" s="192" t="s">
        <v>484</v>
      </c>
    </row>
    <row r="123" spans="1:6" ht="15" x14ac:dyDescent="0.25">
      <c r="A123" s="509" t="s">
        <v>547</v>
      </c>
      <c r="B123" s="509"/>
      <c r="C123" s="509"/>
      <c r="D123" s="509"/>
      <c r="E123" s="195">
        <f>'344'!E19</f>
        <v>0</v>
      </c>
      <c r="F123" s="192" t="s">
        <v>484</v>
      </c>
    </row>
    <row r="124" spans="1:6" ht="15" x14ac:dyDescent="0.25">
      <c r="A124" s="509" t="s">
        <v>548</v>
      </c>
      <c r="B124" s="509"/>
      <c r="C124" s="509"/>
      <c r="D124" s="509"/>
      <c r="E124" s="195">
        <f>'346'!E21</f>
        <v>0</v>
      </c>
      <c r="F124" s="192" t="s">
        <v>484</v>
      </c>
    </row>
    <row r="125" spans="1:6" ht="15" x14ac:dyDescent="0.25">
      <c r="A125" s="509" t="s">
        <v>549</v>
      </c>
      <c r="B125" s="509"/>
      <c r="C125" s="509"/>
      <c r="D125" s="509"/>
      <c r="E125" s="195">
        <f>'349'!E19</f>
        <v>0</v>
      </c>
      <c r="F125" s="192" t="s">
        <v>484</v>
      </c>
    </row>
    <row r="126" spans="1:6" ht="15" x14ac:dyDescent="0.25">
      <c r="A126" s="509" t="s">
        <v>553</v>
      </c>
      <c r="B126" s="509"/>
      <c r="C126" s="509"/>
      <c r="D126" s="509"/>
      <c r="E126" s="195">
        <f>'291'!F15</f>
        <v>0</v>
      </c>
      <c r="F126" s="192" t="s">
        <v>484</v>
      </c>
    </row>
    <row r="127" spans="1:6" ht="15" x14ac:dyDescent="0.25">
      <c r="A127" s="509" t="s">
        <v>571</v>
      </c>
      <c r="B127" s="509"/>
      <c r="C127" s="509"/>
      <c r="D127" s="509"/>
      <c r="E127" s="195">
        <f>'292'!E16</f>
        <v>3085.75</v>
      </c>
      <c r="F127" s="192" t="s">
        <v>484</v>
      </c>
    </row>
    <row r="128" spans="1:6" ht="15" x14ac:dyDescent="0.25">
      <c r="A128" s="203"/>
      <c r="B128" s="203"/>
      <c r="C128" s="203"/>
      <c r="D128" s="203"/>
      <c r="E128" s="192"/>
      <c r="F128" s="192"/>
    </row>
    <row r="129" spans="1:6" ht="15" x14ac:dyDescent="0.2">
      <c r="A129" s="522" t="s">
        <v>487</v>
      </c>
      <c r="B129" s="522"/>
      <c r="C129" s="522"/>
      <c r="D129" s="522"/>
      <c r="E129" s="522"/>
      <c r="F129" s="522"/>
    </row>
    <row r="130" spans="1:6" ht="15" x14ac:dyDescent="0.2">
      <c r="A130" s="522" t="s">
        <v>507</v>
      </c>
      <c r="B130" s="522"/>
      <c r="C130" s="522"/>
      <c r="D130" s="522"/>
      <c r="E130" s="522"/>
      <c r="F130" s="522"/>
    </row>
    <row r="131" spans="1:6" ht="15" x14ac:dyDescent="0.2">
      <c r="A131" s="522" t="s">
        <v>488</v>
      </c>
      <c r="B131" s="522"/>
      <c r="C131" s="522"/>
      <c r="D131" s="522"/>
      <c r="E131" s="522"/>
      <c r="F131" s="522"/>
    </row>
    <row r="132" spans="1:6" ht="15" x14ac:dyDescent="0.2">
      <c r="A132" s="522" t="s">
        <v>489</v>
      </c>
      <c r="B132" s="522"/>
      <c r="C132" s="522"/>
      <c r="D132" s="522"/>
      <c r="E132" s="522"/>
      <c r="F132" s="522"/>
    </row>
    <row r="133" spans="1:6" ht="15" x14ac:dyDescent="0.2">
      <c r="A133" s="522" t="s">
        <v>490</v>
      </c>
      <c r="B133" s="522"/>
      <c r="C133" s="522"/>
      <c r="D133" s="522"/>
      <c r="E133" s="522"/>
      <c r="F133" s="522"/>
    </row>
    <row r="134" spans="1:6" ht="15" x14ac:dyDescent="0.25">
      <c r="A134" s="191"/>
      <c r="B134" s="192"/>
      <c r="C134" s="192"/>
      <c r="D134" s="192"/>
      <c r="E134" s="192"/>
      <c r="F134" s="192"/>
    </row>
    <row r="135" spans="1:6" ht="15" x14ac:dyDescent="0.2">
      <c r="A135" s="522" t="s">
        <v>491</v>
      </c>
      <c r="B135" s="522"/>
      <c r="C135" s="522"/>
      <c r="D135" s="522"/>
      <c r="E135" s="522"/>
      <c r="F135" s="522"/>
    </row>
    <row r="136" spans="1:6" ht="32.25" customHeight="1" x14ac:dyDescent="0.2">
      <c r="A136" s="516" t="s">
        <v>606</v>
      </c>
      <c r="B136" s="516"/>
      <c r="C136" s="516"/>
      <c r="D136" s="516"/>
      <c r="E136" s="516"/>
      <c r="F136" s="516"/>
    </row>
    <row r="137" spans="1:6" ht="15" x14ac:dyDescent="0.2">
      <c r="A137" s="198" t="s">
        <v>492</v>
      </c>
      <c r="B137" s="199">
        <f>B107</f>
        <v>1089858.73</v>
      </c>
      <c r="C137" s="198" t="s">
        <v>484</v>
      </c>
      <c r="D137" s="198"/>
      <c r="E137" s="198"/>
      <c r="F137" s="198"/>
    </row>
    <row r="138" spans="1:6" ht="15" x14ac:dyDescent="0.25">
      <c r="A138" s="524" t="s">
        <v>554</v>
      </c>
      <c r="B138" s="524"/>
      <c r="C138" s="524"/>
      <c r="D138" s="524"/>
      <c r="E138" s="199">
        <f>E108</f>
        <v>56376</v>
      </c>
      <c r="F138" s="192" t="s">
        <v>484</v>
      </c>
    </row>
    <row r="139" spans="1:6" ht="15" x14ac:dyDescent="0.25">
      <c r="A139" s="510" t="s">
        <v>555</v>
      </c>
      <c r="B139" s="510"/>
      <c r="C139" s="510"/>
      <c r="D139" s="510"/>
      <c r="E139" s="199">
        <f t="shared" ref="E139:E141" si="2">E109</f>
        <v>954400</v>
      </c>
      <c r="F139" s="192" t="s">
        <v>484</v>
      </c>
    </row>
    <row r="140" spans="1:6" ht="15" x14ac:dyDescent="0.25">
      <c r="A140" s="510" t="s">
        <v>556</v>
      </c>
      <c r="B140" s="510"/>
      <c r="C140" s="510"/>
      <c r="D140" s="510"/>
      <c r="E140" s="199">
        <f t="shared" si="2"/>
        <v>97618.73</v>
      </c>
      <c r="F140" s="192" t="s">
        <v>484</v>
      </c>
    </row>
    <row r="141" spans="1:6" ht="15" x14ac:dyDescent="0.25">
      <c r="A141" s="510" t="s">
        <v>557</v>
      </c>
      <c r="B141" s="510"/>
      <c r="C141" s="510"/>
      <c r="D141" s="510"/>
      <c r="E141" s="199">
        <f t="shared" si="2"/>
        <v>0</v>
      </c>
      <c r="F141" s="192" t="s">
        <v>484</v>
      </c>
    </row>
    <row r="142" spans="1:6" ht="15" x14ac:dyDescent="0.25">
      <c r="A142" s="510" t="s">
        <v>567</v>
      </c>
      <c r="B142" s="510"/>
      <c r="C142" s="510"/>
      <c r="D142" s="510"/>
      <c r="E142" s="197">
        <f>стр.1_4!DF166</f>
        <v>-18536</v>
      </c>
      <c r="F142" s="192" t="s">
        <v>484</v>
      </c>
    </row>
    <row r="143" spans="1:6" ht="15" x14ac:dyDescent="0.25">
      <c r="A143" s="523" t="s">
        <v>493</v>
      </c>
      <c r="B143" s="523"/>
      <c r="C143" s="523"/>
      <c r="D143" s="197">
        <f>D113</f>
        <v>411521.43</v>
      </c>
      <c r="E143" s="515" t="s">
        <v>605</v>
      </c>
      <c r="F143" s="515"/>
    </row>
    <row r="144" spans="1:6" ht="15" x14ac:dyDescent="0.25">
      <c r="A144" s="200">
        <f>A114</f>
        <v>1501380.16</v>
      </c>
      <c r="B144" s="192" t="s">
        <v>484</v>
      </c>
      <c r="C144" s="201"/>
      <c r="D144" s="192"/>
      <c r="E144" s="202"/>
      <c r="F144" s="202"/>
    </row>
    <row r="145" spans="1:6" ht="15" x14ac:dyDescent="0.25">
      <c r="A145" s="509" t="s">
        <v>538</v>
      </c>
      <c r="B145" s="509"/>
      <c r="C145" s="509"/>
      <c r="D145" s="509"/>
      <c r="E145" s="195">
        <f>E115</f>
        <v>509491.4</v>
      </c>
      <c r="F145" s="192" t="s">
        <v>484</v>
      </c>
    </row>
    <row r="146" spans="1:6" ht="15" x14ac:dyDescent="0.25">
      <c r="A146" s="509" t="s">
        <v>540</v>
      </c>
      <c r="B146" s="509"/>
      <c r="C146" s="509"/>
      <c r="D146" s="509"/>
      <c r="E146" s="195">
        <f t="shared" ref="E146:E156" si="3">E116</f>
        <v>153866.40280000001</v>
      </c>
      <c r="F146" s="192" t="s">
        <v>484</v>
      </c>
    </row>
    <row r="147" spans="1:6" ht="15" x14ac:dyDescent="0.25">
      <c r="A147" s="509" t="s">
        <v>541</v>
      </c>
      <c r="B147" s="509"/>
      <c r="C147" s="509"/>
      <c r="D147" s="509"/>
      <c r="E147" s="195">
        <f t="shared" si="3"/>
        <v>0</v>
      </c>
      <c r="F147" s="192" t="s">
        <v>484</v>
      </c>
    </row>
    <row r="148" spans="1:6" ht="15" x14ac:dyDescent="0.25">
      <c r="A148" s="509" t="s">
        <v>542</v>
      </c>
      <c r="B148" s="509"/>
      <c r="C148" s="509"/>
      <c r="D148" s="509"/>
      <c r="E148" s="195">
        <f t="shared" si="3"/>
        <v>0</v>
      </c>
      <c r="F148" s="192" t="s">
        <v>484</v>
      </c>
    </row>
    <row r="149" spans="1:6" ht="15" x14ac:dyDescent="0.25">
      <c r="A149" s="509" t="s">
        <v>543</v>
      </c>
      <c r="B149" s="509"/>
      <c r="C149" s="509"/>
      <c r="D149" s="509"/>
      <c r="E149" s="195">
        <f t="shared" si="3"/>
        <v>426500.93</v>
      </c>
      <c r="F149" s="192" t="s">
        <v>484</v>
      </c>
    </row>
    <row r="150" spans="1:6" ht="15" x14ac:dyDescent="0.25">
      <c r="A150" s="509" t="s">
        <v>544</v>
      </c>
      <c r="B150" s="509"/>
      <c r="C150" s="509"/>
      <c r="D150" s="509"/>
      <c r="E150" s="195">
        <f t="shared" si="3"/>
        <v>0</v>
      </c>
      <c r="F150" s="192" t="s">
        <v>484</v>
      </c>
    </row>
    <row r="151" spans="1:6" ht="15" x14ac:dyDescent="0.25">
      <c r="A151" s="509" t="s">
        <v>566</v>
      </c>
      <c r="B151" s="509"/>
      <c r="C151" s="509"/>
      <c r="D151" s="509"/>
      <c r="E151" s="195">
        <f t="shared" si="3"/>
        <v>408435.68</v>
      </c>
      <c r="F151" s="192" t="s">
        <v>484</v>
      </c>
    </row>
    <row r="152" spans="1:6" ht="15" x14ac:dyDescent="0.25">
      <c r="A152" s="509" t="s">
        <v>546</v>
      </c>
      <c r="B152" s="509"/>
      <c r="C152" s="509"/>
      <c r="D152" s="509"/>
      <c r="E152" s="195">
        <f t="shared" si="3"/>
        <v>0</v>
      </c>
      <c r="F152" s="192" t="s">
        <v>484</v>
      </c>
    </row>
    <row r="153" spans="1:6" ht="15" x14ac:dyDescent="0.25">
      <c r="A153" s="509" t="s">
        <v>547</v>
      </c>
      <c r="B153" s="509"/>
      <c r="C153" s="509"/>
      <c r="D153" s="509"/>
      <c r="E153" s="195">
        <f t="shared" si="3"/>
        <v>0</v>
      </c>
      <c r="F153" s="192" t="s">
        <v>484</v>
      </c>
    </row>
    <row r="154" spans="1:6" ht="15" x14ac:dyDescent="0.25">
      <c r="A154" s="509" t="s">
        <v>548</v>
      </c>
      <c r="B154" s="509"/>
      <c r="C154" s="509"/>
      <c r="D154" s="509"/>
      <c r="E154" s="195">
        <f t="shared" si="3"/>
        <v>0</v>
      </c>
      <c r="F154" s="192" t="s">
        <v>484</v>
      </c>
    </row>
    <row r="155" spans="1:6" ht="15" x14ac:dyDescent="0.25">
      <c r="A155" s="509" t="s">
        <v>549</v>
      </c>
      <c r="B155" s="509"/>
      <c r="C155" s="509"/>
      <c r="D155" s="509"/>
      <c r="E155" s="195">
        <f t="shared" si="3"/>
        <v>0</v>
      </c>
      <c r="F155" s="192" t="s">
        <v>484</v>
      </c>
    </row>
    <row r="156" spans="1:6" ht="15" x14ac:dyDescent="0.25">
      <c r="A156" s="509" t="s">
        <v>553</v>
      </c>
      <c r="B156" s="509"/>
      <c r="C156" s="509"/>
      <c r="D156" s="509"/>
      <c r="E156" s="195">
        <f t="shared" si="3"/>
        <v>0</v>
      </c>
      <c r="F156" s="192" t="s">
        <v>484</v>
      </c>
    </row>
    <row r="157" spans="1:6" ht="15" x14ac:dyDescent="0.25">
      <c r="A157" s="509" t="s">
        <v>571</v>
      </c>
      <c r="B157" s="509"/>
      <c r="C157" s="509"/>
      <c r="D157" s="509"/>
      <c r="E157" s="195">
        <f>E127</f>
        <v>3085.75</v>
      </c>
      <c r="F157" s="192" t="s">
        <v>484</v>
      </c>
    </row>
    <row r="158" spans="1:6" ht="15" x14ac:dyDescent="0.25">
      <c r="A158" s="191"/>
      <c r="B158" s="192"/>
      <c r="C158" s="192"/>
      <c r="D158" s="192"/>
      <c r="E158" s="192"/>
      <c r="F158" s="192"/>
    </row>
    <row r="159" spans="1:6" ht="15" x14ac:dyDescent="0.25">
      <c r="A159" s="204" t="s">
        <v>476</v>
      </c>
      <c r="B159" s="190"/>
      <c r="C159" s="205"/>
      <c r="D159" s="206" t="s">
        <v>582</v>
      </c>
      <c r="E159" s="190"/>
      <c r="F159" s="192"/>
    </row>
    <row r="160" spans="1:6" ht="15" x14ac:dyDescent="0.25">
      <c r="A160" s="513" t="s">
        <v>494</v>
      </c>
      <c r="B160" s="513"/>
      <c r="C160" s="207"/>
      <c r="D160" s="206" t="s">
        <v>534</v>
      </c>
      <c r="E160" s="190"/>
      <c r="F160" s="192"/>
    </row>
  </sheetData>
  <mergeCells count="139">
    <mergeCell ref="A154:D154"/>
    <mergeCell ref="A155:D155"/>
    <mergeCell ref="A156:D156"/>
    <mergeCell ref="A148:D148"/>
    <mergeCell ref="A149:D149"/>
    <mergeCell ref="A150:D150"/>
    <mergeCell ref="A151:D151"/>
    <mergeCell ref="A152:D152"/>
    <mergeCell ref="A153:D153"/>
    <mergeCell ref="A140:D140"/>
    <mergeCell ref="A143:C143"/>
    <mergeCell ref="E143:F143"/>
    <mergeCell ref="A145:D145"/>
    <mergeCell ref="A146:D146"/>
    <mergeCell ref="A147:D147"/>
    <mergeCell ref="A132:F132"/>
    <mergeCell ref="A133:F133"/>
    <mergeCell ref="A135:F135"/>
    <mergeCell ref="A136:F136"/>
    <mergeCell ref="A138:D138"/>
    <mergeCell ref="A139:D139"/>
    <mergeCell ref="A142:D142"/>
    <mergeCell ref="A124:D124"/>
    <mergeCell ref="A125:D125"/>
    <mergeCell ref="A126:D126"/>
    <mergeCell ref="A129:F129"/>
    <mergeCell ref="A130:F130"/>
    <mergeCell ref="A131:F131"/>
    <mergeCell ref="A118:D118"/>
    <mergeCell ref="A119:D119"/>
    <mergeCell ref="A120:D120"/>
    <mergeCell ref="A121:D121"/>
    <mergeCell ref="A122:D122"/>
    <mergeCell ref="A123:D123"/>
    <mergeCell ref="A127:D127"/>
    <mergeCell ref="A110:D110"/>
    <mergeCell ref="A113:C113"/>
    <mergeCell ref="E113:F113"/>
    <mergeCell ref="A115:D115"/>
    <mergeCell ref="A116:D116"/>
    <mergeCell ref="A117:D117"/>
    <mergeCell ref="A101:D101"/>
    <mergeCell ref="A106:F106"/>
    <mergeCell ref="A108:D108"/>
    <mergeCell ref="A109:D109"/>
    <mergeCell ref="A102:D102"/>
    <mergeCell ref="A94:D94"/>
    <mergeCell ref="A96:D96"/>
    <mergeCell ref="A97:D97"/>
    <mergeCell ref="A98:D98"/>
    <mergeCell ref="A99:D99"/>
    <mergeCell ref="A100:D100"/>
    <mergeCell ref="E88:F88"/>
    <mergeCell ref="A89:D89"/>
    <mergeCell ref="A90:D90"/>
    <mergeCell ref="A91:D91"/>
    <mergeCell ref="A92:D92"/>
    <mergeCell ref="A93:D93"/>
    <mergeCell ref="A95:D95"/>
    <mergeCell ref="A79:D79"/>
    <mergeCell ref="A80:D80"/>
    <mergeCell ref="A81:D81"/>
    <mergeCell ref="A82:D82"/>
    <mergeCell ref="A83:D83"/>
    <mergeCell ref="A87:F87"/>
    <mergeCell ref="A73:D73"/>
    <mergeCell ref="A74:D74"/>
    <mergeCell ref="A75:D75"/>
    <mergeCell ref="A76:D76"/>
    <mergeCell ref="A77:D77"/>
    <mergeCell ref="A78:D78"/>
    <mergeCell ref="A67:F67"/>
    <mergeCell ref="A68:F68"/>
    <mergeCell ref="A69:C69"/>
    <mergeCell ref="E69:F69"/>
    <mergeCell ref="A71:D71"/>
    <mergeCell ref="A59:D59"/>
    <mergeCell ref="A60:D60"/>
    <mergeCell ref="A63:F63"/>
    <mergeCell ref="A64:F64"/>
    <mergeCell ref="A65:F65"/>
    <mergeCell ref="A66:F66"/>
    <mergeCell ref="A61:D61"/>
    <mergeCell ref="A55:D55"/>
    <mergeCell ref="A56:D56"/>
    <mergeCell ref="A57:D57"/>
    <mergeCell ref="A58:D58"/>
    <mergeCell ref="A46:F46"/>
    <mergeCell ref="E47:F47"/>
    <mergeCell ref="A48:D48"/>
    <mergeCell ref="A49:D49"/>
    <mergeCell ref="A50:D50"/>
    <mergeCell ref="A51:D51"/>
    <mergeCell ref="A54:D54"/>
    <mergeCell ref="A40:D40"/>
    <mergeCell ref="A25:F25"/>
    <mergeCell ref="E26:F26"/>
    <mergeCell ref="A29:D29"/>
    <mergeCell ref="A31:D31"/>
    <mergeCell ref="A33:D33"/>
    <mergeCell ref="A34:D34"/>
    <mergeCell ref="A52:D52"/>
    <mergeCell ref="A53:D53"/>
    <mergeCell ref="A32:D32"/>
    <mergeCell ref="A38:D38"/>
    <mergeCell ref="A1:F1"/>
    <mergeCell ref="A2:F2"/>
    <mergeCell ref="C8:F8"/>
    <mergeCell ref="C9:F9"/>
    <mergeCell ref="C10:F10"/>
    <mergeCell ref="C11:F11"/>
    <mergeCell ref="C12:F12"/>
    <mergeCell ref="A14:F14"/>
    <mergeCell ref="A16:F16"/>
    <mergeCell ref="A15:E15"/>
    <mergeCell ref="A157:D157"/>
    <mergeCell ref="A72:D72"/>
    <mergeCell ref="A84:D84"/>
    <mergeCell ref="A85:D85"/>
    <mergeCell ref="A111:D111"/>
    <mergeCell ref="A141:D141"/>
    <mergeCell ref="A112:D112"/>
    <mergeCell ref="A4:F4"/>
    <mergeCell ref="A160:B160"/>
    <mergeCell ref="A70:D70"/>
    <mergeCell ref="A18:E18"/>
    <mergeCell ref="A20:F20"/>
    <mergeCell ref="A21:F21"/>
    <mergeCell ref="A8:B8"/>
    <mergeCell ref="A9:B12"/>
    <mergeCell ref="A30:D30"/>
    <mergeCell ref="A43:D43"/>
    <mergeCell ref="A44:D44"/>
    <mergeCell ref="A36:D36"/>
    <mergeCell ref="A37:D37"/>
    <mergeCell ref="A41:D41"/>
    <mergeCell ref="A42:D42"/>
    <mergeCell ref="A35:D35"/>
    <mergeCell ref="A39:D39"/>
  </mergeCells>
  <pageMargins left="0.78740157480314965" right="0.39370078740157483" top="0.39370078740157483" bottom="0.39370078740157483" header="0.31496062992125984" footer="0.31496062992125984"/>
  <pageSetup paperSize="9" scale="61" fitToHeight="2" orientation="portrait" r:id="rId1"/>
  <rowBreaks count="1" manualBreakCount="1">
    <brk id="7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12</vt:i4>
      </vt:variant>
    </vt:vector>
  </HeadingPairs>
  <TitlesOfParts>
    <vt:vector size="33" baseType="lpstr">
      <vt:lpstr>стр.1_4</vt:lpstr>
      <vt:lpstr>стр.5_6</vt:lpstr>
      <vt:lpstr>211</vt:lpstr>
      <vt:lpstr>212</vt:lpstr>
      <vt:lpstr>213</vt:lpstr>
      <vt:lpstr>221</vt:lpstr>
      <vt:lpstr>223</vt:lpstr>
      <vt:lpstr>225</vt:lpstr>
      <vt:lpstr>226</vt:lpstr>
      <vt:lpstr>310</vt:lpstr>
      <vt:lpstr>342</vt:lpstr>
      <vt:lpstr>344</vt:lpstr>
      <vt:lpstr>345</vt:lpstr>
      <vt:lpstr>346</vt:lpstr>
      <vt:lpstr>349</vt:lpstr>
      <vt:lpstr>291</vt:lpstr>
      <vt:lpstr>292</vt:lpstr>
      <vt:lpstr>297</vt:lpstr>
      <vt:lpstr>189</vt:lpstr>
      <vt:lpstr>Реестр</vt:lpstr>
      <vt:lpstr>Протокол совета</vt:lpstr>
      <vt:lpstr>стр.1_4!Заголовки_для_печати</vt:lpstr>
      <vt:lpstr>стр.5_6!Заголовки_для_печати</vt:lpstr>
      <vt:lpstr>'221'!Область_печати</vt:lpstr>
      <vt:lpstr>'225'!Область_печати</vt:lpstr>
      <vt:lpstr>'226'!Область_печати</vt:lpstr>
      <vt:lpstr>'310'!Область_печати</vt:lpstr>
      <vt:lpstr>'342'!Область_печати</vt:lpstr>
      <vt:lpstr>'344'!Область_печати</vt:lpstr>
      <vt:lpstr>'345'!Область_печати</vt:lpstr>
      <vt:lpstr>'346'!Область_печати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Бухгалтер</cp:lastModifiedBy>
  <cp:lastPrinted>2023-01-23T13:59:27Z</cp:lastPrinted>
  <dcterms:created xsi:type="dcterms:W3CDTF">2011-01-11T10:25:48Z</dcterms:created>
  <dcterms:modified xsi:type="dcterms:W3CDTF">2023-02-01T06:59:03Z</dcterms:modified>
</cp:coreProperties>
</file>